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lpacumc-my.sharepoint.com/personal/jgaylord_calpacumc_org/Documents/2024-2025 charge conferences/"/>
    </mc:Choice>
  </mc:AlternateContent>
  <xr:revisionPtr revIDLastSave="74" documentId="8_{56B16336-BF19-4EFD-913E-79D1C3398179}" xr6:coauthVersionLast="47" xr6:coauthVersionMax="47" xr10:uidLastSave="{E54D638F-A40B-4CAC-80AF-B18CEB6DFD44}"/>
  <bookViews>
    <workbookView xWindow="1170" yWindow="0" windowWidth="21600" windowHeight="15600" xr2:uid="{00000000-000D-0000-FFFF-FFFF00000000}"/>
  </bookViews>
  <sheets>
    <sheet name="S&amp;B form - 2pt charge" sheetId="1" r:id="rId1"/>
  </sheets>
  <definedNames>
    <definedName name="_xlnm.Print_Area" localSheetId="0">'S&amp;B form - 2pt charge'!$B$1:$P$65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1" l="1"/>
  <c r="G58" i="1" s="1"/>
  <c r="K17" i="1"/>
  <c r="Q38" i="1"/>
  <c r="R38" i="1"/>
  <c r="K39" i="1"/>
  <c r="K43" i="1" s="1"/>
  <c r="R15" i="1"/>
  <c r="P61" i="1"/>
  <c r="Q15" i="1"/>
  <c r="P30" i="1"/>
  <c r="P29" i="1"/>
  <c r="P28" i="1"/>
  <c r="P41" i="1"/>
  <c r="Q28" i="1"/>
  <c r="Q29" i="1"/>
  <c r="R28" i="1"/>
  <c r="R29" i="1"/>
  <c r="P51" i="1"/>
  <c r="P49" i="1"/>
  <c r="P48" i="1"/>
  <c r="P38" i="1"/>
  <c r="R37" i="1"/>
  <c r="Q37" i="1"/>
  <c r="P37" i="1"/>
  <c r="R36" i="1"/>
  <c r="Q36" i="1"/>
  <c r="P36" i="1"/>
  <c r="R34" i="1"/>
  <c r="Q34" i="1"/>
  <c r="P34" i="1"/>
  <c r="R33" i="1"/>
  <c r="Q33" i="1"/>
  <c r="P33" i="1"/>
  <c r="R32" i="1"/>
  <c r="Q32" i="1"/>
  <c r="P32" i="1"/>
  <c r="R30" i="1"/>
  <c r="Q30" i="1"/>
  <c r="N17" i="1"/>
  <c r="G39" i="1" l="1"/>
  <c r="K40" i="1" s="1"/>
  <c r="K46" i="1"/>
  <c r="P40" i="1"/>
  <c r="G43" i="1" l="1"/>
  <c r="P43" i="1" s="1"/>
  <c r="P45" i="1" s="1"/>
  <c r="P47" i="1" s="1"/>
  <c r="G63" i="1"/>
  <c r="K45" i="1" l="1"/>
  <c r="G46" i="1"/>
  <c r="K47" i="1" l="1"/>
  <c r="Q58" i="1" l="1"/>
  <c r="D58" i="1" s="1"/>
  <c r="N59" i="1" s="1"/>
  <c r="G55" i="1"/>
  <c r="G52" i="1"/>
  <c r="D55" i="1"/>
  <c r="N56" i="1" s="1"/>
  <c r="D52" i="1"/>
  <c r="N53" i="1" s="1"/>
  <c r="P59" i="1" l="1"/>
  <c r="K63" i="1"/>
  <c r="G64" i="1" s="1"/>
  <c r="P56" i="1"/>
  <c r="P53" i="1"/>
  <c r="P63" i="1" l="1"/>
</calcChain>
</file>

<file path=xl/sharedStrings.xml><?xml version="1.0" encoding="utf-8"?>
<sst xmlns="http://schemas.openxmlformats.org/spreadsheetml/2006/main" count="105" uniqueCount="80">
  <si>
    <t>FOR APPOINTMENT # 1 ONLY</t>
  </si>
  <si>
    <t>Church</t>
  </si>
  <si>
    <t>Effective Date:</t>
  </si>
  <si>
    <t>3/4 time</t>
  </si>
  <si>
    <t>1/2 time</t>
  </si>
  <si>
    <t>1/4 time</t>
  </si>
  <si>
    <t>FOR APPOINTMENT # 2 ONLY</t>
  </si>
  <si>
    <t>The above-named pastor's total appointment time is:</t>
  </si>
  <si>
    <t>full time</t>
  </si>
  <si>
    <t>A = Allowance Paid to Pastor without receipt</t>
  </si>
  <si>
    <t>D = Direct Payment to Vendor (service provider, utility)</t>
  </si>
  <si>
    <t>B = Benefit Payment (i.e. insurance, CRSP, CPP)</t>
  </si>
  <si>
    <t>R = Reimbursement following presentation of receipt or voucher</t>
  </si>
  <si>
    <t>TOTAL</t>
  </si>
  <si>
    <t>ITEM</t>
  </si>
  <si>
    <t>AMOUNT # 1</t>
  </si>
  <si>
    <t>AMOUNT # 2</t>
  </si>
  <si>
    <t>1. Salary (not tax-adjusted)</t>
  </si>
  <si>
    <t>LEAVE BLANK</t>
  </si>
  <si>
    <t>A</t>
  </si>
  <si>
    <t>TOTAL ADJUSTED SALARY</t>
  </si>
  <si>
    <t>TOTAL HOUSING</t>
  </si>
  <si>
    <t>TOTAL PLAN COMPENSATION</t>
  </si>
  <si>
    <t>B</t>
  </si>
  <si>
    <t xml:space="preserve">     (Clergy Retirement Security Program - Defined Contribution)</t>
  </si>
  <si>
    <t xml:space="preserve">     (Total of All Items in Amount Column)</t>
  </si>
  <si>
    <t xml:space="preserve">Pastor:  </t>
  </si>
  <si>
    <t xml:space="preserve">     (Clergy Retirement Security Program - Defined Benefit)</t>
  </si>
  <si>
    <t>For an accurate calculation, you MUST complete all questions below by typing X in the appropriate boxes.</t>
  </si>
  <si>
    <t>has work status AR (Appointed &amp; Retired)</t>
  </si>
  <si>
    <t>waives some/all benefits*</t>
  </si>
  <si>
    <t>4. Utilities</t>
  </si>
  <si>
    <t>5. Professional &amp; Travel Expenses</t>
  </si>
  <si>
    <t>7. Annual Conference expenses</t>
  </si>
  <si>
    <t>9. Other --- specify:</t>
  </si>
  <si>
    <t>10. ADJUSTED SALARY</t>
  </si>
  <si>
    <t>11b. Housing--PARSONAGE</t>
  </si>
  <si>
    <t>11. HOUSING</t>
  </si>
  <si>
    <t>12. PLAN COMPENSATION</t>
  </si>
  <si>
    <t>18. Church Contribution to Tax-Deferred 403(b) Plans</t>
  </si>
  <si>
    <t xml:space="preserve">     (UMPIP or outside 403(b) plan contributions at church expense)</t>
  </si>
  <si>
    <t>19. TOTAL SALARY &amp; BENEFITS</t>
  </si>
  <si>
    <t>Adjustment Between Appointment #1 &amp; Appointment #2 (enter optional amount to provide to other church)</t>
  </si>
  <si>
    <t>13b. Health Insurance Premiums for Non-Conference</t>
  </si>
  <si>
    <t xml:space="preserve">     Total of Line 1 and all items marked as an allowance (A)</t>
  </si>
  <si>
    <t xml:space="preserve">     Total of Adjusted Salary in Line 10 plus Line 11a or 11b</t>
  </si>
  <si>
    <t xml:space="preserve">      for small group plans, such as SHOP (see Guidelines)</t>
  </si>
  <si>
    <t>METHOD OF PAYMENT #1</t>
  </si>
  <si>
    <t>METHOD OF PAYMENT #2</t>
  </si>
  <si>
    <t>District(s):</t>
  </si>
  <si>
    <t>CHURCH #1</t>
  </si>
  <si>
    <t>CHURCH #2</t>
  </si>
  <si>
    <t>HagiyA</t>
  </si>
  <si>
    <t>Appointment % Church #1</t>
  </si>
  <si>
    <t>Appointment % Church #2</t>
  </si>
  <si>
    <t>The above-named pastor is:</t>
  </si>
  <si>
    <t>The above-named pastor:</t>
  </si>
  <si>
    <t>This document is a worksheet to plan the pastor's compensation package and for voting at the charge conference. After it is voted on, it must be submitted as a charge conference form at www.calpacumc.org/ccf3_sb, and signed by the SPRC Chairs &amp; Clergy Member.</t>
  </si>
  <si>
    <t>TOTAL LINE 16 CRSP-DB</t>
  </si>
  <si>
    <t>TOTAL LINE 15 CRSP-DC</t>
  </si>
  <si>
    <t>TOTAL LINE 17 CPP</t>
  </si>
  <si>
    <t xml:space="preserve">   (minimum allowance of $24,000 for full-time)</t>
  </si>
  <si>
    <t xml:space="preserve">   (25% of Adjusted Salary in Line 10)</t>
  </si>
  <si>
    <t>11a. Housing Allowance--NOT parsonage</t>
  </si>
  <si>
    <t xml:space="preserve">     (CPP is the Comprehensive Protection Plan, the death and disability program.)</t>
  </si>
  <si>
    <t>Appendix H Clergy Salary &amp; Benefits Worksheet #3b</t>
  </si>
  <si>
    <t xml:space="preserve">   per Rule Change 23-03, 2023 Rules XII.J.10.)</t>
  </si>
  <si>
    <r>
      <t>FE, FD, PE, PD, OE, OD, OP, AM, FL</t>
    </r>
    <r>
      <rPr>
        <sz val="8"/>
        <rFont val="Arial Narrow"/>
        <family val="2"/>
      </rPr>
      <t xml:space="preserve"> (Full, Provisional &amp; Associate Members, full-time local pastors)</t>
    </r>
  </si>
  <si>
    <r>
      <t xml:space="preserve">PL, SLP </t>
    </r>
    <r>
      <rPr>
        <sz val="8"/>
        <rFont val="Arial Narrow"/>
        <family val="2"/>
      </rPr>
      <t>(part-time local pastors, student local pastors)</t>
    </r>
  </si>
  <si>
    <r>
      <t xml:space="preserve">OF </t>
    </r>
    <r>
      <rPr>
        <sz val="8"/>
        <rFont val="Arial Narrow"/>
        <family val="2"/>
      </rPr>
      <t>(member other denomination)</t>
    </r>
  </si>
  <si>
    <r>
      <t xml:space="preserve">For each item below, you MUST indicate a Method of Payment (except for the boxes marked "Leave this space blank"). The form will not calculate totals unless EVERY Method of Payment box contains a letter (A,R,B,D) </t>
    </r>
    <r>
      <rPr>
        <b/>
        <u/>
        <sz val="10"/>
        <rFont val="Arial Narrow"/>
        <family val="2"/>
      </rPr>
      <t>or</t>
    </r>
    <r>
      <rPr>
        <b/>
        <sz val="10"/>
        <rFont val="Arial Narrow"/>
        <family val="2"/>
      </rPr>
      <t xml:space="preserve"> the word NONE.</t>
    </r>
  </si>
  <si>
    <r>
      <t xml:space="preserve">2. Continuing Education </t>
    </r>
    <r>
      <rPr>
        <sz val="8"/>
        <rFont val="Arial Narrow"/>
        <family val="2"/>
      </rPr>
      <t>(minimum $500 for full-time service)</t>
    </r>
  </si>
  <si>
    <r>
      <t xml:space="preserve">3. Automobile and Transportation </t>
    </r>
    <r>
      <rPr>
        <sz val="8"/>
        <rFont val="Arial Narrow"/>
        <family val="2"/>
      </rPr>
      <t xml:space="preserve"> (minimum $3500 for single-point</t>
    </r>
    <r>
      <rPr>
        <sz val="10"/>
        <rFont val="Arial Narrow"/>
        <family val="2"/>
      </rPr>
      <t xml:space="preserve">
</t>
    </r>
    <r>
      <rPr>
        <sz val="8"/>
        <rFont val="Arial Narrow"/>
        <family val="2"/>
      </rPr>
      <t xml:space="preserve">    charges, $5250 for multi-point charges)</t>
    </r>
  </si>
  <si>
    <r>
      <t xml:space="preserve">6. Geographical variant </t>
    </r>
    <r>
      <rPr>
        <sz val="8"/>
        <rFont val="Arial Narrow"/>
        <family val="2"/>
      </rPr>
      <t>(Hawaii &amp; other approved remote areas $1200</t>
    </r>
  </si>
  <si>
    <r>
      <t xml:space="preserve">8. Social Security tax allowance </t>
    </r>
    <r>
      <rPr>
        <sz val="8"/>
        <rFont val="Arial Narrow"/>
        <family val="2"/>
      </rPr>
      <t>(instructions in Guidelines)</t>
    </r>
  </si>
  <si>
    <r>
      <t xml:space="preserve">13a. Health Insurance Premiums </t>
    </r>
    <r>
      <rPr>
        <sz val="8"/>
        <rFont val="Arial Narrow"/>
        <family val="2"/>
      </rPr>
      <t>(conference carriers)</t>
    </r>
  </si>
  <si>
    <r>
      <t xml:space="preserve">15. CRSP-DC </t>
    </r>
    <r>
      <rPr>
        <sz val="8"/>
        <rFont val="Arial Narrow"/>
        <family val="2"/>
      </rPr>
      <t>(3.1% of Line 12) (Enter Church #1 amount)</t>
    </r>
  </si>
  <si>
    <r>
      <t xml:space="preserve">16. CRSP-DB Funding </t>
    </r>
    <r>
      <rPr>
        <sz val="8"/>
        <rFont val="Arial Narrow"/>
        <family val="2"/>
      </rPr>
      <t>(10% of Line 12) (Enter Church #1 amount)</t>
    </r>
  </si>
  <si>
    <r>
      <t xml:space="preserve">17. CPP </t>
    </r>
    <r>
      <rPr>
        <sz val="8"/>
        <rFont val="Arial Narrow"/>
        <family val="2"/>
      </rPr>
      <t>(3.1% of Line 12, full-time &amp; 75% total appts) (Enter Church #1 amount)</t>
    </r>
  </si>
  <si>
    <t xml:space="preserve">14. Dental Insurance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</si>
</sst>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_);_(* \(#,##0.000\);_(* &quot;-&quot;???_);_(@_)"/>
    <numFmt numFmtId="166" formatCode="mm/dd/yy;@"/>
  </numFmts>
  <fonts count="39" x14ac:knownFonts="1">
    <font>
      <sz val="10"/>
      <name val="Arial"/>
    </font>
    <font>
      <sz val="8"/>
      <name val="Arial"/>
      <family val="2"/>
    </font>
    <font>
      <b/>
      <sz val="21"/>
      <name val="Arial Narrow"/>
      <family val="2"/>
    </font>
    <font>
      <sz val="2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/>
      <name val="Arial Narrow"/>
      <family val="2"/>
    </font>
    <font>
      <b/>
      <sz val="9"/>
      <color theme="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theme="7" tint="-0.499984740745262"/>
      <name val="Arial Narrow"/>
      <family val="2"/>
    </font>
    <font>
      <sz val="8"/>
      <name val="Arial Narrow"/>
      <family val="2"/>
    </font>
    <font>
      <b/>
      <sz val="12"/>
      <color indexed="12"/>
      <name val="Arial Narrow"/>
      <family val="2"/>
    </font>
    <font>
      <b/>
      <sz val="8"/>
      <color theme="0"/>
      <name val="Arial Narrow"/>
      <family val="2"/>
    </font>
    <font>
      <b/>
      <sz val="12"/>
      <name val="Arial Narrow"/>
      <family val="2"/>
    </font>
    <font>
      <b/>
      <i/>
      <sz val="9"/>
      <color theme="0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rgb="FF002060"/>
      <name val="Arial Narrow"/>
      <family val="2"/>
    </font>
    <font>
      <sz val="10"/>
      <color theme="0" tint="-4.9989318521683403E-2"/>
      <name val="Arial Narrow"/>
      <family val="2"/>
    </font>
    <font>
      <sz val="8"/>
      <color theme="5" tint="-0.499984740745262"/>
      <name val="Arial Narrow"/>
      <family val="2"/>
    </font>
    <font>
      <b/>
      <sz val="10"/>
      <color theme="5" tint="-0.499984740745262"/>
      <name val="Arial Narrow"/>
      <family val="2"/>
    </font>
    <font>
      <sz val="8"/>
      <color theme="4" tint="-0.499984740745262"/>
      <name val="Arial Narrow"/>
      <family val="2"/>
    </font>
    <font>
      <b/>
      <sz val="10"/>
      <color theme="4" tint="-0.499984740745262"/>
      <name val="Arial Narrow"/>
      <family val="2"/>
    </font>
    <font>
      <sz val="10"/>
      <color theme="1"/>
      <name val="Arial Narrow"/>
      <family val="2"/>
    </font>
    <font>
      <b/>
      <sz val="12"/>
      <color theme="7" tint="-0.499984740745262"/>
      <name val="Arial Narrow"/>
      <family val="2"/>
    </font>
    <font>
      <b/>
      <i/>
      <sz val="10"/>
      <name val="Arial Narrow"/>
      <family val="2"/>
    </font>
    <font>
      <b/>
      <sz val="14"/>
      <color theme="0"/>
      <name val="Arial Narrow"/>
      <family val="2"/>
    </font>
    <font>
      <sz val="14"/>
      <color theme="0"/>
      <name val="Arial Narrow"/>
      <family val="2"/>
    </font>
    <font>
      <b/>
      <sz val="12"/>
      <color theme="4" tint="-0.499984740745262"/>
      <name val="Arial Narrow"/>
      <family val="2"/>
    </font>
    <font>
      <b/>
      <sz val="12"/>
      <color theme="4" tint="-0.249977111117893"/>
      <name val="Arial Narrow"/>
      <family val="2"/>
    </font>
    <font>
      <b/>
      <sz val="12"/>
      <color theme="5" tint="-0.499984740745262"/>
      <name val="Arial Narrow"/>
      <family val="2"/>
    </font>
    <font>
      <b/>
      <u/>
      <sz val="10"/>
      <name val="Arial Narrow"/>
      <family val="2"/>
    </font>
    <font>
      <sz val="10"/>
      <color theme="4" tint="-0.499984740745262"/>
      <name val="Arial Narrow"/>
      <family val="2"/>
    </font>
    <font>
      <b/>
      <sz val="8"/>
      <color theme="7" tint="-0.499984740745262"/>
      <name val="Arial Narrow"/>
      <family val="2"/>
    </font>
    <font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EA4A4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56">
    <xf numFmtId="0" fontId="0" fillId="0" borderId="0" xfId="0"/>
    <xf numFmtId="0" fontId="11" fillId="0" borderId="0" xfId="0" applyFont="1"/>
    <xf numFmtId="0" fontId="9" fillId="0" borderId="0" xfId="0" applyFont="1"/>
    <xf numFmtId="0" fontId="14" fillId="0" borderId="0" xfId="0" applyFont="1"/>
    <xf numFmtId="4" fontId="9" fillId="0" borderId="0" xfId="0" applyNumberFormat="1" applyFont="1"/>
    <xf numFmtId="43" fontId="9" fillId="0" borderId="0" xfId="0" applyNumberFormat="1" applyFont="1"/>
    <xf numFmtId="0" fontId="9" fillId="0" borderId="0" xfId="0" applyFont="1" applyAlignment="1">
      <alignment horizontal="center"/>
    </xf>
    <xf numFmtId="43" fontId="15" fillId="0" borderId="7" xfId="0" applyNumberFormat="1" applyFont="1" applyBorder="1" applyAlignment="1">
      <alignment horizontal="right"/>
    </xf>
    <xf numFmtId="43" fontId="17" fillId="0" borderId="4" xfId="0" applyNumberFormat="1" applyFont="1" applyBorder="1" applyAlignment="1">
      <alignment horizontal="center" wrapText="1"/>
    </xf>
    <xf numFmtId="165" fontId="9" fillId="0" borderId="0" xfId="0" applyNumberFormat="1" applyFont="1"/>
    <xf numFmtId="43" fontId="6" fillId="0" borderId="5" xfId="0" applyNumberFormat="1" applyFont="1" applyBorder="1"/>
    <xf numFmtId="0" fontId="22" fillId="0" borderId="0" xfId="0" applyFont="1" applyAlignment="1">
      <alignment horizontal="center"/>
    </xf>
    <xf numFmtId="0" fontId="8" fillId="5" borderId="6" xfId="0" applyFont="1" applyFill="1" applyBorder="1" applyAlignment="1">
      <alignment horizontal="center" wrapText="1"/>
    </xf>
    <xf numFmtId="43" fontId="26" fillId="3" borderId="6" xfId="0" applyNumberFormat="1" applyFont="1" applyFill="1" applyBorder="1" applyAlignment="1" applyProtection="1">
      <alignment horizontal="right"/>
      <protection locked="0"/>
    </xf>
    <xf numFmtId="43" fontId="26" fillId="3" borderId="23" xfId="0" applyNumberFormat="1" applyFont="1" applyFill="1" applyBorder="1" applyAlignment="1" applyProtection="1">
      <alignment horizontal="center"/>
      <protection locked="0"/>
    </xf>
    <xf numFmtId="43" fontId="17" fillId="4" borderId="27" xfId="0" applyNumberFormat="1" applyFont="1" applyFill="1" applyBorder="1" applyAlignment="1">
      <alignment horizontal="right"/>
    </xf>
    <xf numFmtId="43" fontId="17" fillId="4" borderId="26" xfId="0" applyNumberFormat="1" applyFont="1" applyFill="1" applyBorder="1" applyAlignment="1">
      <alignment horizontal="right"/>
    </xf>
    <xf numFmtId="43" fontId="17" fillId="4" borderId="20" xfId="0" applyNumberFormat="1" applyFont="1" applyFill="1" applyBorder="1" applyAlignment="1">
      <alignment horizontal="right"/>
    </xf>
    <xf numFmtId="43" fontId="17" fillId="4" borderId="40" xfId="0" applyNumberFormat="1" applyFont="1" applyFill="1" applyBorder="1" applyAlignment="1">
      <alignment horizontal="right"/>
    </xf>
    <xf numFmtId="43" fontId="17" fillId="4" borderId="44" xfId="0" applyNumberFormat="1" applyFont="1" applyFill="1" applyBorder="1" applyAlignment="1">
      <alignment horizontal="center" wrapText="1"/>
    </xf>
    <xf numFmtId="43" fontId="17" fillId="4" borderId="45" xfId="0" applyNumberFormat="1" applyFont="1" applyFill="1" applyBorder="1" applyAlignment="1">
      <alignment horizontal="right"/>
    </xf>
    <xf numFmtId="43" fontId="17" fillId="4" borderId="44" xfId="0" applyNumberFormat="1" applyFont="1" applyFill="1" applyBorder="1" applyAlignment="1">
      <alignment horizontal="center"/>
    </xf>
    <xf numFmtId="43" fontId="17" fillId="4" borderId="47" xfId="0" applyNumberFormat="1" applyFont="1" applyFill="1" applyBorder="1" applyAlignment="1">
      <alignment horizontal="right"/>
    </xf>
    <xf numFmtId="43" fontId="26" fillId="3" borderId="51" xfId="0" applyNumberFormat="1" applyFont="1" applyFill="1" applyBorder="1" applyAlignment="1" applyProtection="1">
      <alignment horizontal="center"/>
      <protection locked="0"/>
    </xf>
    <xf numFmtId="43" fontId="17" fillId="0" borderId="43" xfId="0" applyNumberFormat="1" applyFont="1" applyBorder="1" applyAlignment="1">
      <alignment horizontal="left"/>
    </xf>
    <xf numFmtId="43" fontId="17" fillId="10" borderId="43" xfId="0" applyNumberFormat="1" applyFont="1" applyFill="1" applyBorder="1"/>
    <xf numFmtId="43" fontId="17" fillId="10" borderId="44" xfId="0" applyNumberFormat="1" applyFont="1" applyFill="1" applyBorder="1"/>
    <xf numFmtId="43" fontId="17" fillId="4" borderId="48" xfId="0" applyNumberFormat="1" applyFont="1" applyFill="1" applyBorder="1" applyAlignment="1">
      <alignment horizontal="right" wrapText="1"/>
    </xf>
    <xf numFmtId="43" fontId="17" fillId="4" borderId="49" xfId="0" applyNumberFormat="1" applyFont="1" applyFill="1" applyBorder="1" applyAlignment="1">
      <alignment horizontal="right" wrapText="1"/>
    </xf>
    <xf numFmtId="43" fontId="17" fillId="4" borderId="45" xfId="0" applyNumberFormat="1" applyFont="1" applyFill="1" applyBorder="1" applyAlignment="1">
      <alignment horizontal="right"/>
    </xf>
    <xf numFmtId="43" fontId="17" fillId="4" borderId="49" xfId="0" applyNumberFormat="1" applyFont="1" applyFill="1" applyBorder="1" applyAlignment="1">
      <alignment horizontal="right"/>
    </xf>
    <xf numFmtId="0" fontId="24" fillId="8" borderId="19" xfId="0" applyFont="1" applyFill="1" applyBorder="1" applyAlignment="1" applyProtection="1">
      <alignment horizontal="center"/>
      <protection locked="0"/>
    </xf>
    <xf numFmtId="0" fontId="24" fillId="8" borderId="3" xfId="0" applyFont="1" applyFill="1" applyBorder="1" applyAlignment="1" applyProtection="1">
      <alignment horizontal="center"/>
      <protection locked="0"/>
    </xf>
    <xf numFmtId="43" fontId="24" fillId="8" borderId="2" xfId="0" applyNumberFormat="1" applyFont="1" applyFill="1" applyBorder="1" applyAlignment="1" applyProtection="1">
      <alignment horizontal="right"/>
      <protection locked="0"/>
    </xf>
    <xf numFmtId="43" fontId="24" fillId="8" borderId="20" xfId="0" applyNumberFormat="1" applyFont="1" applyFill="1" applyBorder="1" applyAlignment="1" applyProtection="1">
      <alignment horizontal="right"/>
      <protection locked="0"/>
    </xf>
    <xf numFmtId="43" fontId="24" fillId="8" borderId="12" xfId="0" applyNumberFormat="1" applyFont="1" applyFill="1" applyBorder="1" applyAlignment="1" applyProtection="1">
      <alignment horizontal="right"/>
      <protection locked="0"/>
    </xf>
    <xf numFmtId="43" fontId="24" fillId="8" borderId="26" xfId="0" applyNumberFormat="1" applyFont="1" applyFill="1" applyBorder="1" applyAlignment="1" applyProtection="1">
      <alignment horizontal="right"/>
      <protection locked="0"/>
    </xf>
    <xf numFmtId="43" fontId="24" fillId="8" borderId="15" xfId="0" applyNumberFormat="1" applyFont="1" applyFill="1" applyBorder="1" applyAlignment="1" applyProtection="1">
      <alignment horizontal="right"/>
      <protection locked="0"/>
    </xf>
    <xf numFmtId="43" fontId="24" fillId="8" borderId="27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/>
    <xf numFmtId="43" fontId="12" fillId="4" borderId="41" xfId="0" applyNumberFormat="1" applyFont="1" applyFill="1" applyBorder="1" applyAlignment="1">
      <alignment horizontal="right"/>
    </xf>
    <xf numFmtId="0" fontId="12" fillId="4" borderId="42" xfId="0" applyFont="1" applyFill="1" applyBorder="1" applyAlignment="1">
      <alignment horizontal="right"/>
    </xf>
    <xf numFmtId="0" fontId="12" fillId="4" borderId="43" xfId="0" applyFont="1" applyFill="1" applyBorder="1" applyAlignment="1">
      <alignment horizontal="right"/>
    </xf>
    <xf numFmtId="43" fontId="17" fillId="4" borderId="45" xfId="0" applyNumberFormat="1" applyFont="1" applyFill="1" applyBorder="1" applyAlignment="1">
      <alignment horizontal="right" wrapText="1"/>
    </xf>
    <xf numFmtId="43" fontId="17" fillId="4" borderId="47" xfId="0" applyNumberFormat="1" applyFont="1" applyFill="1" applyBorder="1" applyAlignment="1">
      <alignment horizontal="right"/>
    </xf>
    <xf numFmtId="43" fontId="17" fillId="4" borderId="46" xfId="0" applyNumberFormat="1" applyFont="1" applyFill="1" applyBorder="1" applyAlignment="1">
      <alignment horizontal="right"/>
    </xf>
    <xf numFmtId="4" fontId="9" fillId="6" borderId="24" xfId="0" applyNumberFormat="1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25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/>
    </xf>
    <xf numFmtId="43" fontId="26" fillId="3" borderId="6" xfId="0" applyNumberFormat="1" applyFont="1" applyFill="1" applyBorder="1" applyAlignment="1" applyProtection="1">
      <alignment horizontal="center"/>
      <protection locked="0"/>
    </xf>
    <xf numFmtId="43" fontId="28" fillId="4" borderId="41" xfId="0" applyNumberFormat="1" applyFont="1" applyFill="1" applyBorder="1" applyAlignment="1">
      <alignment horizontal="left"/>
    </xf>
    <xf numFmtId="43" fontId="28" fillId="4" borderId="42" xfId="0" applyNumberFormat="1" applyFont="1" applyFill="1" applyBorder="1" applyAlignment="1">
      <alignment horizontal="left"/>
    </xf>
    <xf numFmtId="43" fontId="28" fillId="4" borderId="43" xfId="0" applyNumberFormat="1" applyFont="1" applyFill="1" applyBorder="1" applyAlignment="1">
      <alignment horizontal="left"/>
    </xf>
    <xf numFmtId="43" fontId="28" fillId="4" borderId="41" xfId="0" applyNumberFormat="1" applyFont="1" applyFill="1" applyBorder="1" applyAlignment="1">
      <alignment horizontal="center"/>
    </xf>
    <xf numFmtId="43" fontId="28" fillId="4" borderId="42" xfId="0" applyNumberFormat="1" applyFont="1" applyFill="1" applyBorder="1" applyAlignment="1">
      <alignment horizontal="center"/>
    </xf>
    <xf numFmtId="43" fontId="28" fillId="4" borderId="43" xfId="0" applyNumberFormat="1" applyFont="1" applyFill="1" applyBorder="1" applyAlignment="1">
      <alignment horizontal="center"/>
    </xf>
    <xf numFmtId="43" fontId="28" fillId="10" borderId="3" xfId="0" applyNumberFormat="1" applyFont="1" applyFill="1" applyBorder="1" applyAlignment="1">
      <alignment horizontal="right"/>
    </xf>
    <xf numFmtId="43" fontId="28" fillId="10" borderId="20" xfId="0" applyNumberFormat="1" applyFont="1" applyFill="1" applyBorder="1" applyAlignment="1">
      <alignment horizontal="right"/>
    </xf>
    <xf numFmtId="43" fontId="28" fillId="0" borderId="3" xfId="0" applyNumberFormat="1" applyFont="1" applyBorder="1" applyAlignment="1">
      <alignment horizontal="right"/>
    </xf>
    <xf numFmtId="43" fontId="28" fillId="0" borderId="20" xfId="0" applyNumberFormat="1" applyFont="1" applyBorder="1" applyAlignment="1">
      <alignment horizontal="right"/>
    </xf>
    <xf numFmtId="0" fontId="9" fillId="6" borderId="24" xfId="0" applyFont="1" applyFill="1" applyBorder="1" applyAlignment="1" applyProtection="1">
      <alignment horizontal="center"/>
      <protection locked="0"/>
    </xf>
    <xf numFmtId="0" fontId="9" fillId="6" borderId="13" xfId="0" applyFont="1" applyFill="1" applyBorder="1" applyAlignment="1" applyProtection="1">
      <alignment horizontal="center"/>
      <protection locked="0"/>
    </xf>
    <xf numFmtId="4" fontId="9" fillId="9" borderId="24" xfId="0" applyNumberFormat="1" applyFont="1" applyFill="1" applyBorder="1" applyAlignment="1" applyProtection="1">
      <alignment horizontal="center"/>
      <protection locked="0"/>
    </xf>
    <xf numFmtId="4" fontId="9" fillId="9" borderId="13" xfId="0" applyNumberFormat="1" applyFont="1" applyFill="1" applyBorder="1" applyAlignment="1" applyProtection="1">
      <alignment horizontal="center"/>
      <protection locked="0"/>
    </xf>
    <xf numFmtId="4" fontId="9" fillId="9" borderId="14" xfId="0" applyNumberFormat="1" applyFont="1" applyFill="1" applyBorder="1" applyAlignment="1" applyProtection="1">
      <alignment horizontal="center"/>
      <protection locked="0"/>
    </xf>
    <xf numFmtId="43" fontId="24" fillId="8" borderId="12" xfId="0" applyNumberFormat="1" applyFont="1" applyFill="1" applyBorder="1" applyAlignment="1" applyProtection="1">
      <alignment horizontal="center"/>
      <protection locked="0"/>
    </xf>
    <xf numFmtId="43" fontId="24" fillId="8" borderId="26" xfId="0" applyNumberFormat="1" applyFont="1" applyFill="1" applyBorder="1" applyAlignment="1" applyProtection="1">
      <alignment horizontal="center"/>
      <protection locked="0"/>
    </xf>
    <xf numFmtId="43" fontId="24" fillId="8" borderId="31" xfId="0" applyNumberFormat="1" applyFont="1" applyFill="1" applyBorder="1" applyAlignment="1" applyProtection="1">
      <alignment horizontal="center"/>
      <protection locked="0"/>
    </xf>
    <xf numFmtId="43" fontId="24" fillId="8" borderId="32" xfId="0" applyNumberFormat="1" applyFont="1" applyFill="1" applyBorder="1" applyAlignment="1" applyProtection="1">
      <alignment horizontal="center"/>
      <protection locked="0"/>
    </xf>
    <xf numFmtId="4" fontId="12" fillId="9" borderId="9" xfId="0" applyNumberFormat="1" applyFont="1" applyFill="1" applyBorder="1" applyAlignment="1" applyProtection="1">
      <alignment horizontal="center"/>
      <protection locked="0"/>
    </xf>
    <xf numFmtId="4" fontId="12" fillId="9" borderId="0" xfId="0" applyNumberFormat="1" applyFont="1" applyFill="1" applyAlignment="1" applyProtection="1">
      <alignment horizontal="center"/>
      <protection locked="0"/>
    </xf>
    <xf numFmtId="4" fontId="12" fillId="9" borderId="7" xfId="0" applyNumberFormat="1" applyFont="1" applyFill="1" applyBorder="1" applyAlignment="1" applyProtection="1">
      <alignment horizontal="center"/>
      <protection locked="0"/>
    </xf>
    <xf numFmtId="4" fontId="12" fillId="9" borderId="15" xfId="0" applyNumberFormat="1" applyFont="1" applyFill="1" applyBorder="1" applyAlignment="1" applyProtection="1">
      <alignment horizontal="center"/>
      <protection locked="0"/>
    </xf>
    <xf numFmtId="4" fontId="12" fillId="9" borderId="16" xfId="0" applyNumberFormat="1" applyFont="1" applyFill="1" applyBorder="1" applyAlignment="1" applyProtection="1">
      <alignment horizontal="center"/>
      <protection locked="0"/>
    </xf>
    <xf numFmtId="4" fontId="12" fillId="9" borderId="5" xfId="0" applyNumberFormat="1" applyFont="1" applyFill="1" applyBorder="1" applyAlignment="1" applyProtection="1">
      <alignment horizontal="center"/>
      <protection locked="0"/>
    </xf>
    <xf numFmtId="4" fontId="9" fillId="9" borderId="24" xfId="0" applyNumberFormat="1" applyFont="1" applyFill="1" applyBorder="1" applyAlignment="1">
      <alignment horizontal="center"/>
    </xf>
    <xf numFmtId="4" fontId="9" fillId="9" borderId="13" xfId="0" applyNumberFormat="1" applyFont="1" applyFill="1" applyBorder="1" applyAlignment="1">
      <alignment horizontal="center"/>
    </xf>
    <xf numFmtId="4" fontId="9" fillId="9" borderId="14" xfId="0" applyNumberFormat="1" applyFont="1" applyFill="1" applyBorder="1" applyAlignment="1">
      <alignment horizontal="center"/>
    </xf>
    <xf numFmtId="4" fontId="9" fillId="9" borderId="25" xfId="0" applyNumberFormat="1" applyFont="1" applyFill="1" applyBorder="1" applyAlignment="1">
      <alignment horizontal="center"/>
    </xf>
    <xf numFmtId="4" fontId="9" fillId="9" borderId="16" xfId="0" applyNumberFormat="1" applyFont="1" applyFill="1" applyBorder="1" applyAlignment="1">
      <alignment horizontal="center"/>
    </xf>
    <xf numFmtId="4" fontId="9" fillId="9" borderId="5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/>
    </xf>
    <xf numFmtId="0" fontId="16" fillId="2" borderId="15" xfId="0" applyFont="1" applyFill="1" applyBorder="1"/>
    <xf numFmtId="164" fontId="12" fillId="4" borderId="41" xfId="0" applyNumberFormat="1" applyFont="1" applyFill="1" applyBorder="1" applyAlignment="1">
      <alignment horizontal="right" shrinkToFit="1"/>
    </xf>
    <xf numFmtId="0" fontId="12" fillId="4" borderId="42" xfId="0" applyFont="1" applyFill="1" applyBorder="1" applyAlignment="1">
      <alignment horizontal="right" shrinkToFit="1"/>
    </xf>
    <xf numFmtId="0" fontId="12" fillId="4" borderId="43" xfId="0" applyFont="1" applyFill="1" applyBorder="1" applyAlignment="1">
      <alignment horizontal="right" shrinkToFit="1"/>
    </xf>
    <xf numFmtId="43" fontId="28" fillId="4" borderId="41" xfId="0" applyNumberFormat="1" applyFont="1" applyFill="1" applyBorder="1" applyAlignment="1">
      <alignment horizontal="center" wrapText="1"/>
    </xf>
    <xf numFmtId="43" fontId="28" fillId="4" borderId="42" xfId="0" applyNumberFormat="1" applyFont="1" applyFill="1" applyBorder="1" applyAlignment="1">
      <alignment horizontal="center" wrapText="1"/>
    </xf>
    <xf numFmtId="43" fontId="28" fillId="4" borderId="43" xfId="0" applyNumberFormat="1" applyFont="1" applyFill="1" applyBorder="1" applyAlignment="1">
      <alignment horizontal="center" wrapText="1"/>
    </xf>
    <xf numFmtId="4" fontId="9" fillId="9" borderId="28" xfId="0" applyNumberFormat="1" applyFont="1" applyFill="1" applyBorder="1" applyAlignment="1">
      <alignment horizontal="center"/>
    </xf>
    <xf numFmtId="4" fontId="9" fillId="9" borderId="29" xfId="0" applyNumberFormat="1" applyFont="1" applyFill="1" applyBorder="1" applyAlignment="1">
      <alignment horizontal="center"/>
    </xf>
    <xf numFmtId="4" fontId="9" fillId="9" borderId="30" xfId="0" applyNumberFormat="1" applyFont="1" applyFill="1" applyBorder="1" applyAlignment="1">
      <alignment horizontal="center"/>
    </xf>
    <xf numFmtId="43" fontId="10" fillId="6" borderId="4" xfId="0" applyNumberFormat="1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43" fontId="12" fillId="9" borderId="9" xfId="0" applyNumberFormat="1" applyFont="1" applyFill="1" applyBorder="1" applyAlignment="1">
      <alignment horizontal="center" wrapText="1"/>
    </xf>
    <xf numFmtId="43" fontId="12" fillId="9" borderId="0" xfId="0" applyNumberFormat="1" applyFont="1" applyFill="1" applyAlignment="1">
      <alignment horizontal="center" wrapText="1"/>
    </xf>
    <xf numFmtId="43" fontId="12" fillId="9" borderId="7" xfId="0" applyNumberFormat="1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/>
    <xf numFmtId="43" fontId="24" fillId="8" borderId="15" xfId="0" applyNumberFormat="1" applyFont="1" applyFill="1" applyBorder="1" applyAlignment="1" applyProtection="1">
      <alignment horizontal="center"/>
      <protection locked="0"/>
    </xf>
    <xf numFmtId="43" fontId="24" fillId="8" borderId="27" xfId="0" applyNumberFormat="1" applyFont="1" applyFill="1" applyBorder="1" applyAlignment="1" applyProtection="1">
      <alignment horizontal="center"/>
      <protection locked="0"/>
    </xf>
    <xf numFmtId="0" fontId="18" fillId="2" borderId="15" xfId="0" applyFont="1" applyFill="1" applyBorder="1" applyAlignment="1">
      <alignment horizontal="left" wrapText="1"/>
    </xf>
    <xf numFmtId="0" fontId="8" fillId="2" borderId="16" xfId="0" applyFont="1" applyFill="1" applyBorder="1" applyAlignment="1">
      <alignment horizontal="left" wrapText="1"/>
    </xf>
    <xf numFmtId="40" fontId="26" fillId="3" borderId="15" xfId="0" applyNumberFormat="1" applyFont="1" applyFill="1" applyBorder="1" applyAlignment="1" applyProtection="1">
      <alignment horizontal="right" vertical="center"/>
      <protection locked="0"/>
    </xf>
    <xf numFmtId="40" fontId="26" fillId="3" borderId="16" xfId="0" applyNumberFormat="1" applyFont="1" applyFill="1" applyBorder="1" applyAlignment="1" applyProtection="1">
      <alignment horizontal="right" vertical="center"/>
      <protection locked="0"/>
    </xf>
    <xf numFmtId="40" fontId="26" fillId="3" borderId="5" xfId="0" applyNumberFormat="1" applyFont="1" applyFill="1" applyBorder="1" applyAlignment="1" applyProtection="1">
      <alignment horizontal="right" vertical="center"/>
      <protection locked="0"/>
    </xf>
    <xf numFmtId="40" fontId="24" fillId="8" borderId="15" xfId="0" applyNumberFormat="1" applyFont="1" applyFill="1" applyBorder="1" applyAlignment="1" applyProtection="1">
      <alignment horizontal="right" vertical="center"/>
      <protection locked="0"/>
    </xf>
    <xf numFmtId="40" fontId="24" fillId="8" borderId="16" xfId="0" applyNumberFormat="1" applyFont="1" applyFill="1" applyBorder="1" applyAlignment="1" applyProtection="1">
      <alignment horizontal="right" vertical="center"/>
      <protection locked="0"/>
    </xf>
    <xf numFmtId="40" fontId="24" fillId="8" borderId="5" xfId="0" applyNumberFormat="1" applyFont="1" applyFill="1" applyBorder="1" applyAlignment="1" applyProtection="1">
      <alignment horizontal="right" vertical="center"/>
      <protection locked="0"/>
    </xf>
    <xf numFmtId="4" fontId="12" fillId="6" borderId="12" xfId="0" applyNumberFormat="1" applyFont="1" applyFill="1" applyBorder="1" applyAlignment="1" applyProtection="1">
      <alignment horizontal="center"/>
      <protection locked="0"/>
    </xf>
    <xf numFmtId="0" fontId="12" fillId="6" borderId="13" xfId="0" applyFont="1" applyFill="1" applyBorder="1" applyAlignment="1" applyProtection="1">
      <alignment horizontal="center"/>
      <protection locked="0"/>
    </xf>
    <xf numFmtId="0" fontId="12" fillId="6" borderId="15" xfId="0" applyFont="1" applyFill="1" applyBorder="1" applyAlignment="1" applyProtection="1">
      <alignment horizontal="center"/>
      <protection locked="0"/>
    </xf>
    <xf numFmtId="0" fontId="12" fillId="6" borderId="16" xfId="0" applyFont="1" applyFill="1" applyBorder="1" applyAlignment="1" applyProtection="1">
      <alignment horizontal="center"/>
      <protection locked="0"/>
    </xf>
    <xf numFmtId="43" fontId="26" fillId="3" borderId="10" xfId="0" applyNumberFormat="1" applyFont="1" applyFill="1" applyBorder="1" applyAlignment="1" applyProtection="1">
      <alignment horizontal="center" wrapText="1"/>
      <protection locked="0"/>
    </xf>
    <xf numFmtId="43" fontId="26" fillId="3" borderId="11" xfId="0" applyNumberFormat="1" applyFont="1" applyFill="1" applyBorder="1" applyAlignment="1" applyProtection="1">
      <alignment horizontal="center" wrapText="1"/>
      <protection locked="0"/>
    </xf>
    <xf numFmtId="4" fontId="12" fillId="9" borderId="12" xfId="0" applyNumberFormat="1" applyFont="1" applyFill="1" applyBorder="1" applyAlignment="1" applyProtection="1">
      <alignment horizontal="center"/>
      <protection locked="0"/>
    </xf>
    <xf numFmtId="4" fontId="12" fillId="9" borderId="13" xfId="0" applyNumberFormat="1" applyFont="1" applyFill="1" applyBorder="1" applyAlignment="1" applyProtection="1">
      <alignment horizontal="center"/>
      <protection locked="0"/>
    </xf>
    <xf numFmtId="4" fontId="12" fillId="9" borderId="14" xfId="0" applyNumberFormat="1" applyFont="1" applyFill="1" applyBorder="1" applyAlignment="1" applyProtection="1">
      <alignment horizontal="center"/>
      <protection locked="0"/>
    </xf>
    <xf numFmtId="43" fontId="24" fillId="8" borderId="12" xfId="0" applyNumberFormat="1" applyFont="1" applyFill="1" applyBorder="1" applyAlignment="1" applyProtection="1">
      <alignment horizontal="center" wrapText="1"/>
      <protection locked="0"/>
    </xf>
    <xf numFmtId="43" fontId="24" fillId="8" borderId="13" xfId="0" applyNumberFormat="1" applyFont="1" applyFill="1" applyBorder="1" applyAlignment="1" applyProtection="1">
      <alignment horizontal="center" wrapText="1"/>
      <protection locked="0"/>
    </xf>
    <xf numFmtId="43" fontId="24" fillId="8" borderId="15" xfId="0" applyNumberFormat="1" applyFont="1" applyFill="1" applyBorder="1" applyAlignment="1" applyProtection="1">
      <alignment horizontal="center" wrapText="1"/>
      <protection locked="0"/>
    </xf>
    <xf numFmtId="43" fontId="24" fillId="8" borderId="16" xfId="0" applyNumberFormat="1" applyFont="1" applyFill="1" applyBorder="1" applyAlignment="1" applyProtection="1">
      <alignment horizontal="center" wrapText="1"/>
      <protection locked="0"/>
    </xf>
    <xf numFmtId="43" fontId="24" fillId="8" borderId="31" xfId="0" applyNumberFormat="1" applyFont="1" applyFill="1" applyBorder="1" applyAlignment="1" applyProtection="1">
      <alignment horizontal="right"/>
      <protection locked="0"/>
    </xf>
    <xf numFmtId="43" fontId="24" fillId="8" borderId="32" xfId="0" applyNumberFormat="1" applyFont="1" applyFill="1" applyBorder="1" applyAlignment="1" applyProtection="1">
      <alignment horizontal="right"/>
      <protection locked="0"/>
    </xf>
    <xf numFmtId="43" fontId="12" fillId="6" borderId="24" xfId="0" applyNumberFormat="1" applyFont="1" applyFill="1" applyBorder="1" applyAlignment="1">
      <alignment horizontal="center"/>
    </xf>
    <xf numFmtId="43" fontId="12" fillId="6" borderId="13" xfId="0" applyNumberFormat="1" applyFont="1" applyFill="1" applyBorder="1" applyAlignment="1">
      <alignment horizontal="center"/>
    </xf>
    <xf numFmtId="43" fontId="12" fillId="6" borderId="33" xfId="0" applyNumberFormat="1" applyFont="1" applyFill="1" applyBorder="1" applyAlignment="1">
      <alignment horizontal="center"/>
    </xf>
    <xf numFmtId="43" fontId="12" fillId="6" borderId="34" xfId="0" applyNumberFormat="1" applyFont="1" applyFill="1" applyBorder="1" applyAlignment="1">
      <alignment horizontal="center"/>
    </xf>
    <xf numFmtId="164" fontId="14" fillId="6" borderId="6" xfId="0" applyNumberFormat="1" applyFont="1" applyFill="1" applyBorder="1" applyAlignment="1">
      <alignment horizontal="center"/>
    </xf>
    <xf numFmtId="164" fontId="14" fillId="6" borderId="8" xfId="0" applyNumberFormat="1" applyFont="1" applyFill="1" applyBorder="1" applyAlignment="1">
      <alignment horizontal="center"/>
    </xf>
    <xf numFmtId="43" fontId="12" fillId="9" borderId="24" xfId="0" applyNumberFormat="1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12" fillId="9" borderId="33" xfId="0" applyFont="1" applyFill="1" applyBorder="1" applyAlignment="1">
      <alignment horizontal="center"/>
    </xf>
    <xf numFmtId="0" fontId="12" fillId="9" borderId="3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164" fontId="14" fillId="9" borderId="12" xfId="0" applyNumberFormat="1" applyFont="1" applyFill="1" applyBorder="1" applyAlignment="1">
      <alignment horizontal="center"/>
    </xf>
    <xf numFmtId="164" fontId="14" fillId="9" borderId="26" xfId="0" applyNumberFormat="1" applyFont="1" applyFill="1" applyBorder="1" applyAlignment="1">
      <alignment horizontal="center"/>
    </xf>
    <xf numFmtId="164" fontId="14" fillId="9" borderId="36" xfId="0" applyNumberFormat="1" applyFont="1" applyFill="1" applyBorder="1" applyAlignment="1">
      <alignment horizontal="center"/>
    </xf>
    <xf numFmtId="164" fontId="14" fillId="9" borderId="37" xfId="0" applyNumberFormat="1" applyFont="1" applyFill="1" applyBorder="1" applyAlignment="1">
      <alignment horizontal="center"/>
    </xf>
    <xf numFmtId="43" fontId="12" fillId="9" borderId="15" xfId="0" applyNumberFormat="1" applyFont="1" applyFill="1" applyBorder="1" applyAlignment="1">
      <alignment horizontal="center" wrapText="1"/>
    </xf>
    <xf numFmtId="43" fontId="12" fillId="9" borderId="16" xfId="0" applyNumberFormat="1" applyFont="1" applyFill="1" applyBorder="1" applyAlignment="1">
      <alignment horizontal="center" wrapText="1"/>
    </xf>
    <xf numFmtId="43" fontId="12" fillId="6" borderId="12" xfId="0" applyNumberFormat="1" applyFont="1" applyFill="1" applyBorder="1" applyAlignment="1">
      <alignment horizontal="right"/>
    </xf>
    <xf numFmtId="43" fontId="12" fillId="6" borderId="13" xfId="0" applyNumberFormat="1" applyFont="1" applyFill="1" applyBorder="1" applyAlignment="1">
      <alignment horizontal="right"/>
    </xf>
    <xf numFmtId="43" fontId="12" fillId="6" borderId="14" xfId="0" applyNumberFormat="1" applyFont="1" applyFill="1" applyBorder="1" applyAlignment="1">
      <alignment horizontal="right"/>
    </xf>
    <xf numFmtId="43" fontId="12" fillId="9" borderId="12" xfId="0" applyNumberFormat="1" applyFont="1" applyFill="1" applyBorder="1" applyAlignment="1">
      <alignment horizontal="right"/>
    </xf>
    <xf numFmtId="43" fontId="12" fillId="9" borderId="13" xfId="0" applyNumberFormat="1" applyFont="1" applyFill="1" applyBorder="1" applyAlignment="1">
      <alignment horizontal="right"/>
    </xf>
    <xf numFmtId="4" fontId="12" fillId="6" borderId="9" xfId="0" applyNumberFormat="1" applyFont="1" applyFill="1" applyBorder="1" applyAlignment="1" applyProtection="1">
      <alignment horizontal="center"/>
      <protection locked="0"/>
    </xf>
    <xf numFmtId="0" fontId="12" fillId="6" borderId="0" xfId="0" applyFont="1" applyFill="1" applyAlignment="1" applyProtection="1">
      <alignment horizontal="center"/>
      <protection locked="0"/>
    </xf>
    <xf numFmtId="43" fontId="26" fillId="3" borderId="52" xfId="0" applyNumberFormat="1" applyFont="1" applyFill="1" applyBorder="1" applyAlignment="1" applyProtection="1">
      <alignment horizontal="center"/>
      <protection locked="0"/>
    </xf>
    <xf numFmtId="0" fontId="28" fillId="4" borderId="42" xfId="0" applyFont="1" applyFill="1" applyBorder="1" applyAlignment="1">
      <alignment horizontal="center"/>
    </xf>
    <xf numFmtId="0" fontId="28" fillId="4" borderId="43" xfId="0" applyFont="1" applyFill="1" applyBorder="1" applyAlignment="1">
      <alignment horizontal="center"/>
    </xf>
    <xf numFmtId="4" fontId="9" fillId="6" borderId="28" xfId="0" applyNumberFormat="1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12" fillId="6" borderId="9" xfId="0" applyFont="1" applyFill="1" applyBorder="1" applyAlignment="1" applyProtection="1">
      <alignment horizontal="center"/>
      <protection locked="0"/>
    </xf>
    <xf numFmtId="43" fontId="26" fillId="3" borderId="51" xfId="0" applyNumberFormat="1" applyFont="1" applyFill="1" applyBorder="1" applyAlignment="1" applyProtection="1">
      <alignment horizontal="center"/>
      <protection locked="0"/>
    </xf>
    <xf numFmtId="4" fontId="26" fillId="3" borderId="24" xfId="0" applyNumberFormat="1" applyFont="1" applyFill="1" applyBorder="1" applyAlignment="1" applyProtection="1">
      <alignment horizontal="center" vertical="center"/>
      <protection locked="0"/>
    </xf>
    <xf numFmtId="0" fontId="26" fillId="3" borderId="13" xfId="0" applyFont="1" applyFill="1" applyBorder="1" applyAlignment="1" applyProtection="1">
      <alignment horizontal="center" vertical="center"/>
      <protection locked="0"/>
    </xf>
    <xf numFmtId="0" fontId="26" fillId="3" borderId="25" xfId="0" applyFont="1" applyFill="1" applyBorder="1" applyAlignment="1" applyProtection="1">
      <alignment horizontal="center" vertical="center"/>
      <protection locked="0"/>
    </xf>
    <xf numFmtId="0" fontId="26" fillId="3" borderId="16" xfId="0" applyFont="1" applyFill="1" applyBorder="1" applyAlignment="1" applyProtection="1">
      <alignment horizontal="center" vertical="center"/>
      <protection locked="0"/>
    </xf>
    <xf numFmtId="43" fontId="26" fillId="3" borderId="51" xfId="0" applyNumberFormat="1" applyFont="1" applyFill="1" applyBorder="1" applyAlignment="1" applyProtection="1">
      <alignment horizontal="right" vertical="center"/>
      <protection locked="0"/>
    </xf>
    <xf numFmtId="4" fontId="24" fillId="8" borderId="24" xfId="0" applyNumberFormat="1" applyFont="1" applyFill="1" applyBorder="1" applyAlignment="1" applyProtection="1">
      <alignment horizontal="center" vertical="center"/>
      <protection locked="0"/>
    </xf>
    <xf numFmtId="0" fontId="24" fillId="8" borderId="13" xfId="0" applyFont="1" applyFill="1" applyBorder="1" applyAlignment="1" applyProtection="1">
      <alignment horizontal="center" vertical="center"/>
      <protection locked="0"/>
    </xf>
    <xf numFmtId="0" fontId="24" fillId="8" borderId="25" xfId="0" applyFont="1" applyFill="1" applyBorder="1" applyAlignment="1" applyProtection="1">
      <alignment horizontal="center" vertical="center"/>
      <protection locked="0"/>
    </xf>
    <xf numFmtId="0" fontId="24" fillId="8" borderId="16" xfId="0" applyFont="1" applyFill="1" applyBorder="1" applyAlignment="1" applyProtection="1">
      <alignment horizontal="center" vertical="center"/>
      <protection locked="0"/>
    </xf>
    <xf numFmtId="43" fontId="24" fillId="8" borderId="12" xfId="0" applyNumberFormat="1" applyFont="1" applyFill="1" applyBorder="1" applyAlignment="1" applyProtection="1">
      <alignment horizontal="right" vertical="center"/>
      <protection locked="0"/>
    </xf>
    <xf numFmtId="43" fontId="24" fillId="8" borderId="26" xfId="0" applyNumberFormat="1" applyFont="1" applyFill="1" applyBorder="1" applyAlignment="1" applyProtection="1">
      <alignment horizontal="right" vertical="center"/>
      <protection locked="0"/>
    </xf>
    <xf numFmtId="43" fontId="24" fillId="8" borderId="15" xfId="0" applyNumberFormat="1" applyFont="1" applyFill="1" applyBorder="1" applyAlignment="1" applyProtection="1">
      <alignment horizontal="right" vertical="center"/>
      <protection locked="0"/>
    </xf>
    <xf numFmtId="43" fontId="24" fillId="8" borderId="27" xfId="0" applyNumberFormat="1" applyFont="1" applyFill="1" applyBorder="1" applyAlignment="1" applyProtection="1">
      <alignment horizontal="right" vertical="center"/>
      <protection locked="0"/>
    </xf>
    <xf numFmtId="43" fontId="17" fillId="4" borderId="48" xfId="0" applyNumberFormat="1" applyFont="1" applyFill="1" applyBorder="1" applyAlignment="1">
      <alignment horizontal="right"/>
    </xf>
    <xf numFmtId="43" fontId="24" fillId="8" borderId="19" xfId="0" applyNumberFormat="1" applyFont="1" applyFill="1" applyBorder="1" applyAlignment="1" applyProtection="1">
      <alignment horizontal="center"/>
      <protection locked="0"/>
    </xf>
    <xf numFmtId="43" fontId="24" fillId="8" borderId="3" xfId="0" applyNumberFormat="1" applyFont="1" applyFill="1" applyBorder="1" applyAlignment="1" applyProtection="1">
      <alignment horizontal="center"/>
      <protection locked="0"/>
    </xf>
    <xf numFmtId="43" fontId="24" fillId="8" borderId="18" xfId="0" applyNumberFormat="1" applyFont="1" applyFill="1" applyBorder="1" applyAlignment="1" applyProtection="1">
      <alignment horizontal="center"/>
      <protection locked="0"/>
    </xf>
    <xf numFmtId="0" fontId="13" fillId="6" borderId="19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43" fontId="13" fillId="9" borderId="19" xfId="0" applyNumberFormat="1" applyFont="1" applyFill="1" applyBorder="1" applyAlignment="1">
      <alignment horizontal="center"/>
    </xf>
    <xf numFmtId="43" fontId="13" fillId="9" borderId="3" xfId="0" applyNumberFormat="1" applyFont="1" applyFill="1" applyBorder="1" applyAlignment="1">
      <alignment horizontal="center"/>
    </xf>
    <xf numFmtId="43" fontId="13" fillId="9" borderId="18" xfId="0" applyNumberFormat="1" applyFont="1" applyFill="1" applyBorder="1" applyAlignment="1">
      <alignment horizontal="center"/>
    </xf>
    <xf numFmtId="43" fontId="17" fillId="4" borderId="26" xfId="0" applyNumberFormat="1" applyFont="1" applyFill="1" applyBorder="1" applyAlignment="1">
      <alignment horizontal="right"/>
    </xf>
    <xf numFmtId="43" fontId="17" fillId="4" borderId="27" xfId="0" applyNumberFormat="1" applyFont="1" applyFill="1" applyBorder="1" applyAlignment="1">
      <alignment horizontal="right"/>
    </xf>
    <xf numFmtId="0" fontId="26" fillId="3" borderId="19" xfId="0" applyFont="1" applyFill="1" applyBorder="1" applyAlignment="1" applyProtection="1">
      <alignment horizontal="center"/>
      <protection locked="0"/>
    </xf>
    <xf numFmtId="0" fontId="26" fillId="3" borderId="3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/>
    <xf numFmtId="43" fontId="10" fillId="6" borderId="38" xfId="0" applyNumberFormat="1" applyFont="1" applyFill="1" applyBorder="1" applyAlignment="1">
      <alignment horizontal="right"/>
    </xf>
    <xf numFmtId="43" fontId="27" fillId="6" borderId="39" xfId="0" applyNumberFormat="1" applyFont="1" applyFill="1" applyBorder="1" applyAlignment="1">
      <alignment horizontal="right"/>
    </xf>
    <xf numFmtId="43" fontId="27" fillId="6" borderId="40" xfId="0" applyNumberFormat="1" applyFont="1" applyFill="1" applyBorder="1" applyAlignment="1">
      <alignment horizontal="right"/>
    </xf>
    <xf numFmtId="43" fontId="24" fillId="8" borderId="38" xfId="0" applyNumberFormat="1" applyFont="1" applyFill="1" applyBorder="1" applyAlignment="1">
      <alignment horizontal="right" wrapText="1"/>
    </xf>
    <xf numFmtId="0" fontId="24" fillId="8" borderId="39" xfId="0" applyFont="1" applyFill="1" applyBorder="1" applyAlignment="1">
      <alignment horizontal="right" wrapText="1"/>
    </xf>
    <xf numFmtId="0" fontId="24" fillId="8" borderId="40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5" borderId="17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25" fillId="3" borderId="19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4" fontId="6" fillId="5" borderId="21" xfId="0" applyNumberFormat="1" applyFont="1" applyFill="1" applyBorder="1" applyAlignment="1">
      <alignment horizontal="center" wrapText="1"/>
    </xf>
    <xf numFmtId="0" fontId="6" fillId="5" borderId="22" xfId="0" applyFont="1" applyFill="1" applyBorder="1" applyAlignment="1">
      <alignment horizontal="center" wrapText="1"/>
    </xf>
    <xf numFmtId="0" fontId="6" fillId="5" borderId="23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4" fontId="6" fillId="7" borderId="21" xfId="0" applyNumberFormat="1" applyFont="1" applyFill="1" applyBorder="1" applyAlignment="1">
      <alignment horizontal="center" wrapText="1"/>
    </xf>
    <xf numFmtId="0" fontId="6" fillId="7" borderId="22" xfId="0" applyFont="1" applyFill="1" applyBorder="1" applyAlignment="1">
      <alignment horizontal="center" wrapText="1"/>
    </xf>
    <xf numFmtId="0" fontId="7" fillId="7" borderId="23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4" fontId="26" fillId="3" borderId="24" xfId="0" applyNumberFormat="1" applyFont="1" applyFill="1" applyBorder="1" applyAlignment="1" applyProtection="1">
      <alignment horizontal="center"/>
      <protection locked="0"/>
    </xf>
    <xf numFmtId="0" fontId="26" fillId="3" borderId="13" xfId="0" applyFont="1" applyFill="1" applyBorder="1" applyAlignment="1" applyProtection="1">
      <alignment horizontal="center"/>
      <protection locked="0"/>
    </xf>
    <xf numFmtId="0" fontId="26" fillId="3" borderId="25" xfId="0" applyFont="1" applyFill="1" applyBorder="1" applyAlignment="1" applyProtection="1">
      <alignment horizontal="center"/>
      <protection locked="0"/>
    </xf>
    <xf numFmtId="0" fontId="26" fillId="3" borderId="16" xfId="0" applyFont="1" applyFill="1" applyBorder="1" applyAlignment="1" applyProtection="1">
      <alignment horizontal="center"/>
      <protection locked="0"/>
    </xf>
    <xf numFmtId="43" fontId="26" fillId="3" borderId="51" xfId="0" applyNumberFormat="1" applyFont="1" applyFill="1" applyBorder="1" applyAlignment="1" applyProtection="1">
      <alignment horizontal="right"/>
      <protection locked="0"/>
    </xf>
    <xf numFmtId="4" fontId="24" fillId="8" borderId="24" xfId="0" applyNumberFormat="1" applyFont="1" applyFill="1" applyBorder="1" applyAlignment="1" applyProtection="1">
      <alignment horizontal="center"/>
      <protection locked="0"/>
    </xf>
    <xf numFmtId="0" fontId="24" fillId="8" borderId="13" xfId="0" applyFont="1" applyFill="1" applyBorder="1" applyAlignment="1" applyProtection="1">
      <alignment horizontal="center"/>
      <protection locked="0"/>
    </xf>
    <xf numFmtId="0" fontId="24" fillId="8" borderId="25" xfId="0" applyFont="1" applyFill="1" applyBorder="1" applyAlignment="1" applyProtection="1">
      <alignment horizontal="center"/>
      <protection locked="0"/>
    </xf>
    <xf numFmtId="0" fontId="24" fillId="8" borderId="16" xfId="0" applyFont="1" applyFill="1" applyBorder="1" applyAlignment="1" applyProtection="1">
      <alignment horizontal="center"/>
      <protection locked="0"/>
    </xf>
    <xf numFmtId="0" fontId="16" fillId="2" borderId="50" xfId="0" applyFont="1" applyFill="1" applyBorder="1" applyAlignment="1">
      <alignment horizontal="left"/>
    </xf>
    <xf numFmtId="0" fontId="16" fillId="2" borderId="36" xfId="0" applyFont="1" applyFill="1" applyBorder="1"/>
    <xf numFmtId="43" fontId="12" fillId="9" borderId="9" xfId="0" applyNumberFormat="1" applyFont="1" applyFill="1" applyBorder="1" applyAlignment="1" applyProtection="1">
      <alignment horizontal="center"/>
      <protection locked="0"/>
    </xf>
    <xf numFmtId="0" fontId="12" fillId="9" borderId="0" xfId="0" applyFont="1" applyFill="1" applyAlignment="1" applyProtection="1">
      <alignment horizontal="center"/>
      <protection locked="0"/>
    </xf>
    <xf numFmtId="0" fontId="12" fillId="9" borderId="7" xfId="0" applyFont="1" applyFill="1" applyBorder="1" applyAlignment="1" applyProtection="1">
      <alignment horizontal="center"/>
      <protection locked="0"/>
    </xf>
    <xf numFmtId="0" fontId="12" fillId="9" borderId="9" xfId="0" applyFont="1" applyFill="1" applyBorder="1" applyAlignment="1" applyProtection="1">
      <alignment horizontal="center"/>
      <protection locked="0"/>
    </xf>
    <xf numFmtId="43" fontId="21" fillId="4" borderId="45" xfId="0" applyNumberFormat="1" applyFont="1" applyFill="1" applyBorder="1" applyAlignment="1">
      <alignment horizontal="right" wrapText="1"/>
    </xf>
    <xf numFmtId="0" fontId="16" fillId="2" borderId="15" xfId="0" applyFont="1" applyFill="1" applyBorder="1" applyAlignment="1">
      <alignment horizontal="left" wrapText="1"/>
    </xf>
    <xf numFmtId="0" fontId="16" fillId="2" borderId="16" xfId="0" applyFont="1" applyFill="1" applyBorder="1" applyAlignment="1">
      <alignment horizontal="left" wrapText="1"/>
    </xf>
    <xf numFmtId="0" fontId="16" fillId="2" borderId="27" xfId="0" applyFont="1" applyFill="1" applyBorder="1" applyAlignment="1">
      <alignment horizontal="left"/>
    </xf>
    <xf numFmtId="164" fontId="12" fillId="4" borderId="41" xfId="0" applyNumberFormat="1" applyFont="1" applyFill="1" applyBorder="1" applyAlignment="1">
      <alignment horizontal="right"/>
    </xf>
    <xf numFmtId="164" fontId="12" fillId="4" borderId="42" xfId="0" applyNumberFormat="1" applyFont="1" applyFill="1" applyBorder="1" applyAlignment="1">
      <alignment horizontal="right"/>
    </xf>
    <xf numFmtId="164" fontId="12" fillId="4" borderId="43" xfId="0" applyNumberFormat="1" applyFont="1" applyFill="1" applyBorder="1" applyAlignment="1">
      <alignment horizontal="right"/>
    </xf>
    <xf numFmtId="4" fontId="14" fillId="6" borderId="28" xfId="0" applyNumberFormat="1" applyFont="1" applyFill="1" applyBorder="1" applyAlignment="1">
      <alignment horizontal="center"/>
    </xf>
    <xf numFmtId="0" fontId="14" fillId="6" borderId="29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center"/>
    </xf>
    <xf numFmtId="0" fontId="14" fillId="6" borderId="16" xfId="0" applyFont="1" applyFill="1" applyBorder="1" applyAlignment="1">
      <alignment horizontal="center"/>
    </xf>
    <xf numFmtId="43" fontId="26" fillId="3" borderId="23" xfId="0" applyNumberFormat="1" applyFont="1" applyFill="1" applyBorder="1" applyAlignment="1" applyProtection="1">
      <alignment horizontal="center"/>
      <protection locked="0"/>
    </xf>
    <xf numFmtId="43" fontId="14" fillId="9" borderId="28" xfId="0" applyNumberFormat="1" applyFont="1" applyFill="1" applyBorder="1" applyAlignment="1">
      <alignment horizontal="center"/>
    </xf>
    <xf numFmtId="0" fontId="14" fillId="9" borderId="29" xfId="0" applyFont="1" applyFill="1" applyBorder="1" applyAlignment="1">
      <alignment horizontal="center"/>
    </xf>
    <xf numFmtId="0" fontId="14" fillId="9" borderId="30" xfId="0" applyFont="1" applyFill="1" applyBorder="1" applyAlignment="1">
      <alignment horizontal="center"/>
    </xf>
    <xf numFmtId="0" fontId="14" fillId="9" borderId="25" xfId="0" applyFont="1" applyFill="1" applyBorder="1" applyAlignment="1">
      <alignment horizontal="center"/>
    </xf>
    <xf numFmtId="0" fontId="14" fillId="9" borderId="16" xfId="0" applyFont="1" applyFill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43" fontId="17" fillId="4" borderId="26" xfId="0" applyNumberFormat="1" applyFont="1" applyFill="1" applyBorder="1" applyAlignment="1">
      <alignment horizontal="right" vertical="center"/>
    </xf>
    <xf numFmtId="43" fontId="17" fillId="4" borderId="27" xfId="0" applyNumberFormat="1" applyFont="1" applyFill="1" applyBorder="1" applyAlignment="1">
      <alignment horizontal="right" vertical="center"/>
    </xf>
    <xf numFmtId="0" fontId="8" fillId="7" borderId="17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43" fontId="23" fillId="8" borderId="19" xfId="0" applyNumberFormat="1" applyFont="1" applyFill="1" applyBorder="1" applyAlignment="1">
      <alignment horizontal="center"/>
    </xf>
    <xf numFmtId="43" fontId="23" fillId="8" borderId="3" xfId="0" applyNumberFormat="1" applyFont="1" applyFill="1" applyBorder="1" applyAlignment="1">
      <alignment horizontal="center"/>
    </xf>
    <xf numFmtId="43" fontId="23" fillId="8" borderId="18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28" fillId="4" borderId="2" xfId="0" applyFont="1" applyFill="1" applyBorder="1" applyAlignment="1" applyProtection="1">
      <alignment horizontal="left"/>
      <protection locked="0"/>
    </xf>
    <xf numFmtId="0" fontId="28" fillId="4" borderId="3" xfId="0" applyFont="1" applyFill="1" applyBorder="1" applyAlignment="1" applyProtection="1">
      <alignment horizontal="left"/>
      <protection locked="0"/>
    </xf>
    <xf numFmtId="0" fontId="28" fillId="4" borderId="18" xfId="0" applyFont="1" applyFill="1" applyBorder="1" applyAlignment="1" applyProtection="1">
      <alignment horizontal="left"/>
      <protection locked="0"/>
    </xf>
    <xf numFmtId="0" fontId="12" fillId="0" borderId="9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7" xfId="0" applyFont="1" applyBorder="1" applyAlignment="1">
      <alignment horizontal="right"/>
    </xf>
    <xf numFmtId="0" fontId="28" fillId="4" borderId="2" xfId="0" applyFont="1" applyFill="1" applyBorder="1" applyAlignment="1" applyProtection="1">
      <alignment shrinkToFit="1"/>
      <protection locked="0"/>
    </xf>
    <xf numFmtId="0" fontId="28" fillId="4" borderId="3" xfId="0" applyFont="1" applyFill="1" applyBorder="1" applyAlignment="1" applyProtection="1">
      <alignment shrinkToFit="1"/>
      <protection locked="0"/>
    </xf>
    <xf numFmtId="0" fontId="13" fillId="4" borderId="18" xfId="0" applyFont="1" applyFill="1" applyBorder="1" applyAlignment="1" applyProtection="1">
      <alignment shrinkToFit="1"/>
      <protection locked="0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4" fontId="30" fillId="5" borderId="0" xfId="0" applyNumberFormat="1" applyFont="1" applyFill="1" applyAlignment="1">
      <alignment horizontal="left"/>
    </xf>
    <xf numFmtId="44" fontId="31" fillId="5" borderId="0" xfId="0" applyNumberFormat="1" applyFont="1" applyFill="1" applyAlignment="1">
      <alignment horizontal="left"/>
    </xf>
    <xf numFmtId="0" fontId="31" fillId="5" borderId="0" xfId="0" applyFont="1" applyFill="1" applyAlignment="1">
      <alignment horizontal="left"/>
    </xf>
    <xf numFmtId="0" fontId="4" fillId="5" borderId="0" xfId="0" applyFont="1" applyFill="1" applyAlignment="1">
      <alignment horizontal="right"/>
    </xf>
    <xf numFmtId="0" fontId="32" fillId="3" borderId="2" xfId="0" applyFont="1" applyFill="1" applyBorder="1" applyAlignment="1" applyProtection="1">
      <alignment horizontal="left"/>
      <protection locked="0"/>
    </xf>
    <xf numFmtId="0" fontId="32" fillId="3" borderId="3" xfId="0" applyFont="1" applyFill="1" applyBorder="1" applyAlignment="1" applyProtection="1">
      <alignment horizontal="left"/>
      <protection locked="0"/>
    </xf>
    <xf numFmtId="0" fontId="32" fillId="3" borderId="18" xfId="0" applyFont="1" applyFill="1" applyBorder="1" applyAlignment="1" applyProtection="1">
      <alignment horizontal="left"/>
      <protection locked="0"/>
    </xf>
    <xf numFmtId="0" fontId="4" fillId="5" borderId="9" xfId="0" applyFont="1" applyFill="1" applyBorder="1" applyAlignment="1">
      <alignment horizontal="left"/>
    </xf>
    <xf numFmtId="0" fontId="5" fillId="5" borderId="0" xfId="0" applyFont="1" applyFill="1"/>
    <xf numFmtId="0" fontId="5" fillId="5" borderId="7" xfId="0" applyFont="1" applyFill="1" applyBorder="1"/>
    <xf numFmtId="166" fontId="33" fillId="3" borderId="2" xfId="0" applyNumberFormat="1" applyFont="1" applyFill="1" applyBorder="1" applyAlignment="1" applyProtection="1">
      <alignment horizontal="left" shrinkToFit="1"/>
      <protection locked="0"/>
    </xf>
    <xf numFmtId="166" fontId="33" fillId="3" borderId="18" xfId="0" applyNumberFormat="1" applyFont="1" applyFill="1" applyBorder="1" applyAlignment="1" applyProtection="1">
      <alignment horizontal="left" shrinkToFit="1"/>
      <protection locked="0"/>
    </xf>
    <xf numFmtId="14" fontId="6" fillId="5" borderId="0" xfId="0" applyNumberFormat="1" applyFont="1" applyFill="1" applyAlignment="1">
      <alignment horizontal="left" shrinkToFit="1"/>
    </xf>
    <xf numFmtId="0" fontId="26" fillId="3" borderId="1" xfId="0" applyFont="1" applyFill="1" applyBorder="1" applyProtection="1">
      <protection locked="0"/>
    </xf>
    <xf numFmtId="0" fontId="5" fillId="5" borderId="9" xfId="0" applyFont="1" applyFill="1" applyBorder="1"/>
    <xf numFmtId="0" fontId="9" fillId="5" borderId="0" xfId="0" applyFont="1" applyFill="1"/>
    <xf numFmtId="44" fontId="30" fillId="7" borderId="0" xfId="0" applyNumberFormat="1" applyFont="1" applyFill="1" applyAlignment="1">
      <alignment horizontal="left"/>
    </xf>
    <xf numFmtId="44" fontId="31" fillId="7" borderId="0" xfId="0" applyNumberFormat="1" applyFont="1" applyFill="1" applyAlignment="1">
      <alignment horizontal="left"/>
    </xf>
    <xf numFmtId="0" fontId="31" fillId="7" borderId="0" xfId="0" applyFont="1" applyFill="1" applyAlignment="1">
      <alignment horizontal="left"/>
    </xf>
    <xf numFmtId="0" fontId="4" fillId="7" borderId="0" xfId="0" applyFont="1" applyFill="1" applyAlignment="1">
      <alignment horizontal="right"/>
    </xf>
    <xf numFmtId="0" fontId="34" fillId="8" borderId="2" xfId="0" applyFont="1" applyFill="1" applyBorder="1" applyAlignment="1" applyProtection="1">
      <alignment horizontal="left"/>
      <protection locked="0"/>
    </xf>
    <xf numFmtId="0" fontId="34" fillId="8" borderId="3" xfId="0" applyFont="1" applyFill="1" applyBorder="1" applyAlignment="1" applyProtection="1">
      <alignment horizontal="left"/>
      <protection locked="0"/>
    </xf>
    <xf numFmtId="0" fontId="34" fillId="8" borderId="18" xfId="0" applyFont="1" applyFill="1" applyBorder="1" applyAlignment="1" applyProtection="1">
      <alignment horizontal="left"/>
      <protection locked="0"/>
    </xf>
    <xf numFmtId="0" fontId="4" fillId="7" borderId="9" xfId="0" applyFont="1" applyFill="1" applyBorder="1" applyAlignment="1">
      <alignment horizontal="left"/>
    </xf>
    <xf numFmtId="0" fontId="5" fillId="7" borderId="0" xfId="0" applyFont="1" applyFill="1"/>
    <xf numFmtId="0" fontId="5" fillId="7" borderId="7" xfId="0" applyFont="1" applyFill="1" applyBorder="1"/>
    <xf numFmtId="166" fontId="34" fillId="8" borderId="2" xfId="0" applyNumberFormat="1" applyFont="1" applyFill="1" applyBorder="1" applyAlignment="1" applyProtection="1">
      <alignment horizontal="left" shrinkToFit="1"/>
      <protection locked="0"/>
    </xf>
    <xf numFmtId="166" fontId="34" fillId="8" borderId="18" xfId="0" applyNumberFormat="1" applyFont="1" applyFill="1" applyBorder="1" applyAlignment="1" applyProtection="1">
      <alignment horizontal="left" shrinkToFit="1"/>
      <protection locked="0"/>
    </xf>
    <xf numFmtId="14" fontId="6" fillId="7" borderId="0" xfId="0" applyNumberFormat="1" applyFont="1" applyFill="1" applyAlignment="1">
      <alignment horizontal="left" shrinkToFit="1"/>
    </xf>
    <xf numFmtId="0" fontId="4" fillId="7" borderId="0" xfId="0" applyFont="1" applyFill="1"/>
    <xf numFmtId="0" fontId="24" fillId="8" borderId="1" xfId="0" applyFont="1" applyFill="1" applyBorder="1" applyProtection="1">
      <protection locked="0"/>
    </xf>
    <xf numFmtId="0" fontId="5" fillId="7" borderId="9" xfId="0" applyFont="1" applyFill="1" applyBorder="1"/>
    <xf numFmtId="0" fontId="5" fillId="0" borderId="0" xfId="0" applyFont="1"/>
    <xf numFmtId="0" fontId="9" fillId="0" borderId="0" xfId="0" applyFont="1"/>
    <xf numFmtId="0" fontId="9" fillId="0" borderId="7" xfId="0" applyFont="1" applyBorder="1"/>
    <xf numFmtId="0" fontId="12" fillId="0" borderId="1" xfId="0" applyFont="1" applyBorder="1"/>
    <xf numFmtId="0" fontId="9" fillId="0" borderId="9" xfId="0" applyFont="1" applyBorder="1"/>
    <xf numFmtId="0" fontId="9" fillId="0" borderId="9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/>
    <xf numFmtId="0" fontId="9" fillId="0" borderId="10" xfId="0" applyFont="1" applyBorder="1" applyAlignment="1">
      <alignment horizontal="left"/>
    </xf>
    <xf numFmtId="0" fontId="9" fillId="0" borderId="12" xfId="0" applyFont="1" applyBorder="1"/>
    <xf numFmtId="0" fontId="9" fillId="0" borderId="10" xfId="0" applyFont="1" applyBorder="1" applyAlignment="1">
      <alignment horizontal="left" wrapText="1"/>
    </xf>
    <xf numFmtId="0" fontId="9" fillId="0" borderId="12" xfId="0" applyFont="1" applyBorder="1" applyAlignment="1">
      <alignment wrapText="1"/>
    </xf>
    <xf numFmtId="0" fontId="14" fillId="0" borderId="15" xfId="0" applyFont="1" applyBorder="1" applyAlignment="1">
      <alignment horizontal="left"/>
    </xf>
    <xf numFmtId="0" fontId="14" fillId="0" borderId="16" xfId="0" applyFont="1" applyBorder="1"/>
    <xf numFmtId="0" fontId="36" fillId="3" borderId="52" xfId="0" applyFont="1" applyFill="1" applyBorder="1" applyAlignment="1" applyProtection="1">
      <alignment horizontal="right" vertical="center"/>
      <protection locked="0"/>
    </xf>
    <xf numFmtId="0" fontId="9" fillId="0" borderId="2" xfId="0" applyFont="1" applyBorder="1" applyAlignment="1">
      <alignment horizontal="left"/>
    </xf>
    <xf numFmtId="0" fontId="9" fillId="0" borderId="3" xfId="0" applyFont="1" applyBorder="1"/>
    <xf numFmtId="0" fontId="14" fillId="0" borderId="11" xfId="0" applyFont="1" applyBorder="1" applyAlignment="1">
      <alignment horizontal="left" wrapText="1"/>
    </xf>
    <xf numFmtId="0" fontId="14" fillId="0" borderId="15" xfId="0" applyFont="1" applyBorder="1"/>
    <xf numFmtId="0" fontId="36" fillId="3" borderId="52" xfId="0" applyFont="1" applyFill="1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left" wrapText="1"/>
    </xf>
    <xf numFmtId="0" fontId="9" fillId="0" borderId="18" xfId="0" applyFont="1" applyBorder="1" applyAlignment="1">
      <alignment horizontal="left"/>
    </xf>
    <xf numFmtId="0" fontId="37" fillId="4" borderId="2" xfId="0" applyFont="1" applyFill="1" applyBorder="1" applyAlignment="1" applyProtection="1">
      <alignment horizontal="left" vertical="center" wrapText="1" shrinkToFit="1"/>
      <protection locked="0"/>
    </xf>
    <xf numFmtId="0" fontId="37" fillId="4" borderId="3" xfId="0" applyFont="1" applyFill="1" applyBorder="1" applyAlignment="1" applyProtection="1">
      <alignment vertical="center" wrapText="1" shrinkToFit="1"/>
      <protection locked="0"/>
    </xf>
    <xf numFmtId="0" fontId="14" fillId="0" borderId="11" xfId="0" applyFont="1" applyBorder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4" xfId="0" applyFont="1" applyBorder="1"/>
    <xf numFmtId="0" fontId="14" fillId="0" borderId="4" xfId="0" applyFont="1" applyBorder="1" applyAlignment="1">
      <alignment horizontal="left"/>
    </xf>
    <xf numFmtId="0" fontId="14" fillId="0" borderId="4" xfId="0" applyFont="1" applyBorder="1"/>
    <xf numFmtId="0" fontId="9" fillId="0" borderId="3" xfId="0" applyFont="1" applyBorder="1"/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7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9" fillId="0" borderId="13" xfId="0" applyFont="1" applyBorder="1"/>
    <xf numFmtId="0" fontId="38" fillId="0" borderId="11" xfId="0" applyFont="1" applyBorder="1" applyAlignment="1">
      <alignment horizontal="left"/>
    </xf>
    <xf numFmtId="0" fontId="38" fillId="0" borderId="11" xfId="0" applyFont="1" applyBorder="1"/>
    <xf numFmtId="0" fontId="9" fillId="0" borderId="14" xfId="0" applyFont="1" applyBorder="1"/>
    <xf numFmtId="0" fontId="14" fillId="0" borderId="5" xfId="0" applyFont="1" applyBorder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colors>
    <mruColors>
      <color rgb="FFCCCCFF"/>
      <color rgb="FFFFCCCC"/>
      <color rgb="FFFEA4A4"/>
      <color rgb="FFFF0066"/>
      <color rgb="FFFF66CC"/>
      <color rgb="FFFF99CC"/>
      <color rgb="FF085D0D"/>
      <color rgb="FFE6F1FE"/>
      <color rgb="FFEBE7F1"/>
      <color rgb="FFEBF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108682</xdr:colOff>
      <xdr:row>0</xdr:row>
      <xdr:rowOff>58269</xdr:rowOff>
    </xdr:from>
    <xdr:to>
      <xdr:col>15</xdr:col>
      <xdr:colOff>1062404</xdr:colOff>
      <xdr:row>2</xdr:row>
      <xdr:rowOff>173827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5374" y="58269"/>
          <a:ext cx="1715722" cy="584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  <pageSetUpPr fitToPage="1"/>
  </sheetPr>
  <dimension ref="B2:S117"/>
  <sheetViews>
    <sheetView showGridLines="0" tabSelected="1" zoomScale="130" zoomScaleNormal="130" zoomScalePageLayoutView="160" workbookViewId="0">
      <selection activeCell="C4" sqref="C4:F4"/>
    </sheetView>
  </sheetViews>
  <sheetFormatPr defaultColWidth="9.140625" defaultRowHeight="12.75" x14ac:dyDescent="0.2"/>
  <cols>
    <col min="1" max="1" width="2.42578125" style="2" customWidth="1"/>
    <col min="2" max="2" width="8.140625" style="2" customWidth="1"/>
    <col min="3" max="3" width="15" style="2" customWidth="1"/>
    <col min="4" max="4" width="4.7109375" style="2" customWidth="1"/>
    <col min="5" max="5" width="2.28515625" style="2" customWidth="1"/>
    <col min="6" max="6" width="17.5703125" style="2" customWidth="1"/>
    <col min="7" max="8" width="2.28515625" style="2" customWidth="1"/>
    <col min="9" max="9" width="8.7109375" style="2" customWidth="1"/>
    <col min="10" max="10" width="13.7109375" style="2" customWidth="1"/>
    <col min="11" max="11" width="2.28515625" style="2" customWidth="1"/>
    <col min="12" max="12" width="9.7109375" style="2" customWidth="1"/>
    <col min="13" max="13" width="1.42578125" style="2" customWidth="1"/>
    <col min="14" max="14" width="2.28515625" style="2" customWidth="1"/>
    <col min="15" max="15" width="11.42578125" style="2" customWidth="1"/>
    <col min="16" max="16" width="16.42578125" style="2" customWidth="1"/>
    <col min="17" max="17" width="9.140625" style="2" hidden="1" customWidth="1"/>
    <col min="18" max="18" width="10.28515625" style="2" hidden="1" customWidth="1"/>
    <col min="19" max="19" width="2" style="2" customWidth="1"/>
    <col min="20" max="16384" width="9.140625" style="2"/>
  </cols>
  <sheetData>
    <row r="2" spans="2:18" s="1" customFormat="1" ht="24" customHeight="1" x14ac:dyDescent="0.4">
      <c r="B2" s="193" t="s">
        <v>65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2:18" s="1" customFormat="1" ht="34.5" customHeight="1" x14ac:dyDescent="0.3">
      <c r="B3" s="251" t="s">
        <v>57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2:18" ht="15.75" x14ac:dyDescent="0.25">
      <c r="B4" s="252" t="s">
        <v>49</v>
      </c>
      <c r="C4" s="253"/>
      <c r="D4" s="254"/>
      <c r="E4" s="254"/>
      <c r="F4" s="255"/>
      <c r="G4" s="256" t="s">
        <v>26</v>
      </c>
      <c r="H4" s="257"/>
      <c r="I4" s="258"/>
      <c r="J4" s="259"/>
      <c r="K4" s="260"/>
      <c r="L4" s="260"/>
      <c r="M4" s="260"/>
      <c r="N4" s="260"/>
      <c r="O4" s="260"/>
      <c r="P4" s="261"/>
    </row>
    <row r="5" spans="2:18" x14ac:dyDescent="0.2">
      <c r="B5" s="262" t="s">
        <v>28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</row>
    <row r="6" spans="2:18" ht="16.149999999999999" customHeight="1" x14ac:dyDescent="0.25">
      <c r="B6" s="264" t="s">
        <v>0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6"/>
    </row>
    <row r="7" spans="2:18" ht="15.75" x14ac:dyDescent="0.25">
      <c r="B7" s="267" t="s">
        <v>1</v>
      </c>
      <c r="C7" s="268"/>
      <c r="D7" s="269"/>
      <c r="E7" s="269"/>
      <c r="F7" s="269"/>
      <c r="G7" s="269"/>
      <c r="H7" s="269"/>
      <c r="I7" s="269"/>
      <c r="J7" s="270"/>
      <c r="K7" s="271" t="s">
        <v>2</v>
      </c>
      <c r="L7" s="272"/>
      <c r="M7" s="273"/>
      <c r="N7" s="274"/>
      <c r="O7" s="275"/>
      <c r="P7" s="276"/>
    </row>
    <row r="8" spans="2:18" ht="2.65" customHeight="1" x14ac:dyDescent="0.2"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</row>
    <row r="9" spans="2:18" ht="13.15" customHeight="1" x14ac:dyDescent="0.2">
      <c r="B9" s="272" t="s">
        <v>53</v>
      </c>
      <c r="C9" s="272"/>
      <c r="D9" s="273"/>
      <c r="E9" s="277"/>
      <c r="F9" s="278" t="s">
        <v>3</v>
      </c>
      <c r="G9" s="273"/>
      <c r="H9" s="277"/>
      <c r="I9" s="278" t="s">
        <v>4</v>
      </c>
      <c r="J9" s="273"/>
      <c r="K9" s="277"/>
      <c r="L9" s="278" t="s">
        <v>5</v>
      </c>
      <c r="M9" s="272"/>
      <c r="N9" s="272"/>
      <c r="O9" s="272"/>
      <c r="P9" s="272"/>
    </row>
    <row r="10" spans="2:18" ht="1.5" customHeight="1" x14ac:dyDescent="0.2"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</row>
    <row r="11" spans="2:18" ht="18" customHeight="1" x14ac:dyDescent="0.25">
      <c r="B11" s="280" t="s">
        <v>6</v>
      </c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2"/>
    </row>
    <row r="12" spans="2:18" ht="15.4" customHeight="1" x14ac:dyDescent="0.25">
      <c r="B12" s="283" t="s">
        <v>1</v>
      </c>
      <c r="C12" s="284"/>
      <c r="D12" s="285"/>
      <c r="E12" s="285"/>
      <c r="F12" s="285"/>
      <c r="G12" s="285"/>
      <c r="H12" s="285"/>
      <c r="I12" s="285"/>
      <c r="J12" s="286"/>
      <c r="K12" s="287" t="s">
        <v>2</v>
      </c>
      <c r="L12" s="288"/>
      <c r="M12" s="289"/>
      <c r="N12" s="290"/>
      <c r="O12" s="291"/>
      <c r="P12" s="292"/>
    </row>
    <row r="13" spans="2:18" ht="2.65" customHeight="1" x14ac:dyDescent="0.2"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</row>
    <row r="14" spans="2:18" ht="2.65" customHeight="1" x14ac:dyDescent="0.2"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</row>
    <row r="15" spans="2:18" ht="13.15" customHeight="1" x14ac:dyDescent="0.2">
      <c r="B15" s="288" t="s">
        <v>54</v>
      </c>
      <c r="C15" s="288"/>
      <c r="D15" s="288"/>
      <c r="E15" s="293"/>
      <c r="F15" s="288"/>
      <c r="G15" s="289"/>
      <c r="H15" s="294"/>
      <c r="I15" s="295" t="s">
        <v>4</v>
      </c>
      <c r="J15" s="289"/>
      <c r="K15" s="294"/>
      <c r="L15" s="295" t="s">
        <v>5</v>
      </c>
      <c r="M15" s="288"/>
      <c r="N15" s="288"/>
      <c r="O15" s="288"/>
      <c r="P15" s="288"/>
      <c r="Q15" s="2" t="str">
        <f>IF(AND(E9="X",K15="X"),0.75,IF(AND(H9="X",H15="X"),0.5,IF(AND(H9="X",K15="X"),0.67,IF(AND(K9="X",K15="X"),0.5,"?"))))</f>
        <v>?</v>
      </c>
      <c r="R15" s="2" t="str">
        <f>IF(AND(E9="X",K15="X"),0.25,IF(AND(H9="X",H15="X"),0.5,IF(AND(H9="X",K15="X"),0.33,IF(AND(K9="X",K15="X"),0.5,"?"))))</f>
        <v>?</v>
      </c>
    </row>
    <row r="16" spans="2:18" ht="2.65" customHeight="1" x14ac:dyDescent="0.2"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6"/>
      <c r="O16" s="296"/>
      <c r="P16" s="296"/>
    </row>
    <row r="17" spans="2:19" ht="12.75" customHeight="1" x14ac:dyDescent="0.2">
      <c r="B17" s="297" t="s">
        <v>7</v>
      </c>
      <c r="C17" s="297"/>
      <c r="D17" s="297"/>
      <c r="E17" s="297"/>
      <c r="F17" s="297"/>
      <c r="G17" s="298"/>
      <c r="H17" s="299" t="str">
        <f>IF(OR(AND(E9="X",K15="X"),AND(H9="X",H15="X"),AND(K9="X",E15="X")),"X","")</f>
        <v/>
      </c>
      <c r="I17" s="300" t="s">
        <v>8</v>
      </c>
      <c r="J17" s="298"/>
      <c r="K17" s="299" t="str">
        <f>IF(OR(AND(H9="X",K15="X"),AND(K9="X",H15="X")),"X","")</f>
        <v/>
      </c>
      <c r="L17" s="300" t="s">
        <v>3</v>
      </c>
      <c r="M17" s="298"/>
      <c r="N17" s="299" t="str">
        <f>IF(AND(K9="X",K15="X"),"X","")</f>
        <v/>
      </c>
      <c r="O17" s="300" t="s">
        <v>4</v>
      </c>
      <c r="P17" s="297"/>
    </row>
    <row r="18" spans="2:19" ht="13.15" customHeight="1" x14ac:dyDescent="0.25">
      <c r="B18" s="297" t="s">
        <v>55</v>
      </c>
      <c r="C18" s="297"/>
      <c r="D18" s="298"/>
      <c r="E18" s="294"/>
      <c r="F18" s="301" t="s">
        <v>67</v>
      </c>
      <c r="G18" s="302"/>
      <c r="H18" s="302"/>
      <c r="I18" s="302"/>
      <c r="J18" s="302"/>
      <c r="K18" s="302"/>
      <c r="L18" s="302"/>
      <c r="M18" s="302"/>
      <c r="N18" s="302"/>
      <c r="O18" s="302"/>
      <c r="P18" s="302"/>
    </row>
    <row r="19" spans="2:19" ht="2.25" customHeight="1" x14ac:dyDescent="0.2"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</row>
    <row r="20" spans="2:19" ht="12.75" customHeight="1" x14ac:dyDescent="0.25">
      <c r="B20" s="297"/>
      <c r="C20" s="297"/>
      <c r="D20" s="298"/>
      <c r="E20" s="294"/>
      <c r="F20" s="300" t="s">
        <v>68</v>
      </c>
      <c r="G20" s="297"/>
      <c r="H20" s="297"/>
      <c r="I20" s="297"/>
      <c r="J20" s="297"/>
      <c r="K20" s="294"/>
      <c r="L20" s="300" t="s">
        <v>69</v>
      </c>
      <c r="M20" s="297"/>
      <c r="N20" s="297"/>
      <c r="O20" s="297"/>
      <c r="P20" s="297"/>
    </row>
    <row r="21" spans="2:19" ht="2.65" customHeight="1" x14ac:dyDescent="0.2"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</row>
    <row r="22" spans="2:19" ht="12.75" customHeight="1" x14ac:dyDescent="0.2">
      <c r="B22" s="297" t="s">
        <v>56</v>
      </c>
      <c r="C22" s="297"/>
      <c r="D22" s="297"/>
      <c r="E22" s="294"/>
      <c r="F22" s="300" t="s">
        <v>29</v>
      </c>
      <c r="G22" s="297"/>
      <c r="H22" s="297"/>
      <c r="I22" s="297"/>
      <c r="J22" s="297"/>
      <c r="K22" s="294"/>
      <c r="L22" s="300" t="s">
        <v>30</v>
      </c>
      <c r="M22" s="297"/>
      <c r="N22" s="297"/>
      <c r="O22" s="297"/>
      <c r="P22" s="297"/>
    </row>
    <row r="23" spans="2:19" ht="27" customHeight="1" x14ac:dyDescent="0.2">
      <c r="B23" s="303" t="s">
        <v>70</v>
      </c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</row>
    <row r="24" spans="2:19" s="3" customFormat="1" ht="11.25" customHeight="1" x14ac:dyDescent="0.25">
      <c r="B24" s="305" t="s">
        <v>9</v>
      </c>
      <c r="C24" s="305"/>
      <c r="D24" s="305"/>
      <c r="E24" s="305"/>
      <c r="F24" s="305"/>
      <c r="G24" s="305"/>
      <c r="H24" s="305"/>
      <c r="I24" s="305" t="s">
        <v>12</v>
      </c>
      <c r="J24" s="305"/>
      <c r="K24" s="305"/>
      <c r="L24" s="305"/>
      <c r="M24" s="305"/>
      <c r="N24" s="305"/>
      <c r="O24" s="305"/>
      <c r="P24" s="305"/>
    </row>
    <row r="25" spans="2:19" s="3" customFormat="1" ht="12" customHeight="1" thickBot="1" x14ac:dyDescent="0.3">
      <c r="B25" s="305" t="s">
        <v>11</v>
      </c>
      <c r="C25" s="305"/>
      <c r="D25" s="305"/>
      <c r="E25" s="305"/>
      <c r="F25" s="305"/>
      <c r="G25" s="305"/>
      <c r="H25" s="305"/>
      <c r="I25" s="305" t="s">
        <v>10</v>
      </c>
      <c r="J25" s="305"/>
      <c r="K25" s="305"/>
      <c r="L25" s="305"/>
      <c r="M25" s="305"/>
      <c r="N25" s="305"/>
      <c r="O25" s="305"/>
      <c r="P25" s="305"/>
    </row>
    <row r="26" spans="2:19" ht="15.75" x14ac:dyDescent="0.25">
      <c r="B26" s="202"/>
      <c r="C26" s="202"/>
      <c r="D26" s="202"/>
      <c r="E26" s="202"/>
      <c r="F26" s="203"/>
      <c r="G26" s="199" t="s">
        <v>50</v>
      </c>
      <c r="H26" s="200"/>
      <c r="I26" s="200"/>
      <c r="J26" s="201"/>
      <c r="K26" s="204" t="s">
        <v>51</v>
      </c>
      <c r="L26" s="205"/>
      <c r="M26" s="205"/>
      <c r="N26" s="205"/>
      <c r="O26" s="206"/>
      <c r="P26" s="207" t="s">
        <v>13</v>
      </c>
    </row>
    <row r="27" spans="2:19" ht="25.5" customHeight="1" thickBot="1" x14ac:dyDescent="0.3">
      <c r="B27" s="209" t="s">
        <v>14</v>
      </c>
      <c r="C27" s="209"/>
      <c r="D27" s="209"/>
      <c r="E27" s="209"/>
      <c r="F27" s="210"/>
      <c r="G27" s="195" t="s">
        <v>47</v>
      </c>
      <c r="H27" s="196"/>
      <c r="I27" s="196"/>
      <c r="J27" s="12" t="s">
        <v>15</v>
      </c>
      <c r="K27" s="246" t="s">
        <v>48</v>
      </c>
      <c r="L27" s="247"/>
      <c r="M27" s="247"/>
      <c r="N27" s="191" t="s">
        <v>16</v>
      </c>
      <c r="O27" s="192"/>
      <c r="P27" s="208"/>
    </row>
    <row r="28" spans="2:19" ht="13.5" customHeight="1" x14ac:dyDescent="0.25">
      <c r="B28" s="306" t="s">
        <v>17</v>
      </c>
      <c r="C28" s="306"/>
      <c r="D28" s="306"/>
      <c r="E28" s="306"/>
      <c r="F28" s="307"/>
      <c r="G28" s="197" t="s">
        <v>18</v>
      </c>
      <c r="H28" s="198"/>
      <c r="I28" s="198"/>
      <c r="J28" s="13"/>
      <c r="K28" s="248" t="s">
        <v>18</v>
      </c>
      <c r="L28" s="249"/>
      <c r="M28" s="250"/>
      <c r="N28" s="33"/>
      <c r="O28" s="34"/>
      <c r="P28" s="15">
        <f>J28+N28</f>
        <v>0</v>
      </c>
      <c r="Q28" s="4">
        <f>J28</f>
        <v>0</v>
      </c>
      <c r="R28" s="5">
        <f>N28</f>
        <v>0</v>
      </c>
      <c r="S28" s="5"/>
    </row>
    <row r="29" spans="2:19" ht="13.5" customHeight="1" x14ac:dyDescent="0.25">
      <c r="B29" s="308" t="s">
        <v>71</v>
      </c>
      <c r="C29" s="308"/>
      <c r="D29" s="308"/>
      <c r="E29" s="308"/>
      <c r="F29" s="309"/>
      <c r="G29" s="211"/>
      <c r="H29" s="212"/>
      <c r="I29" s="212"/>
      <c r="J29" s="13"/>
      <c r="K29" s="216"/>
      <c r="L29" s="217"/>
      <c r="M29" s="217"/>
      <c r="N29" s="33"/>
      <c r="O29" s="34"/>
      <c r="P29" s="16">
        <f>J29+N29</f>
        <v>0</v>
      </c>
      <c r="Q29" s="2">
        <f>IF(OR(G29="A",G29="a"),J29,0)</f>
        <v>0</v>
      </c>
      <c r="R29" s="2">
        <f>IF(OR(K29="A",K29="a"),N29,0)</f>
        <v>0</v>
      </c>
    </row>
    <row r="30" spans="2:19" ht="23.25" customHeight="1" x14ac:dyDescent="0.25">
      <c r="B30" s="310" t="s">
        <v>72</v>
      </c>
      <c r="C30" s="310"/>
      <c r="D30" s="310"/>
      <c r="E30" s="310"/>
      <c r="F30" s="311"/>
      <c r="G30" s="158"/>
      <c r="H30" s="159"/>
      <c r="I30" s="159"/>
      <c r="J30" s="162"/>
      <c r="K30" s="163"/>
      <c r="L30" s="164"/>
      <c r="M30" s="164"/>
      <c r="N30" s="167"/>
      <c r="O30" s="168"/>
      <c r="P30" s="244">
        <f>J30+N30</f>
        <v>0</v>
      </c>
      <c r="Q30" s="2">
        <f>IF(OR(G30="A",G30="a"),J30,0)</f>
        <v>0</v>
      </c>
      <c r="R30" s="2">
        <f>IF(OR(K30="A",K30="a"),N30,0)</f>
        <v>0</v>
      </c>
    </row>
    <row r="31" spans="2:19" ht="11.25" hidden="1" customHeight="1" x14ac:dyDescent="0.25">
      <c r="B31" s="312"/>
      <c r="C31" s="313"/>
      <c r="D31" s="313"/>
      <c r="E31" s="313"/>
      <c r="F31" s="313"/>
      <c r="G31" s="160"/>
      <c r="H31" s="161"/>
      <c r="I31" s="161"/>
      <c r="J31" s="314"/>
      <c r="K31" s="165"/>
      <c r="L31" s="166"/>
      <c r="M31" s="166"/>
      <c r="N31" s="169"/>
      <c r="O31" s="170"/>
      <c r="P31" s="245"/>
    </row>
    <row r="32" spans="2:19" ht="13.5" customHeight="1" x14ac:dyDescent="0.25">
      <c r="B32" s="315" t="s">
        <v>31</v>
      </c>
      <c r="C32" s="316"/>
      <c r="D32" s="316"/>
      <c r="E32" s="316"/>
      <c r="F32" s="316"/>
      <c r="G32" s="182"/>
      <c r="H32" s="183"/>
      <c r="I32" s="183"/>
      <c r="J32" s="13"/>
      <c r="K32" s="31"/>
      <c r="L32" s="32"/>
      <c r="M32" s="32"/>
      <c r="N32" s="33"/>
      <c r="O32" s="34"/>
      <c r="P32" s="17">
        <f>J32+N32</f>
        <v>0</v>
      </c>
      <c r="Q32" s="2">
        <f>IF(OR(G32="A",G32="a"),J32,0)</f>
        <v>0</v>
      </c>
      <c r="R32" s="2">
        <f>IF(OR(K32="A",K32="a"),N32,0)</f>
        <v>0</v>
      </c>
    </row>
    <row r="33" spans="2:18" ht="13.5" customHeight="1" x14ac:dyDescent="0.25">
      <c r="B33" s="306" t="s">
        <v>32</v>
      </c>
      <c r="C33" s="306"/>
      <c r="D33" s="306"/>
      <c r="E33" s="306"/>
      <c r="F33" s="307"/>
      <c r="G33" s="182"/>
      <c r="H33" s="183"/>
      <c r="I33" s="183"/>
      <c r="J33" s="13"/>
      <c r="K33" s="31"/>
      <c r="L33" s="32"/>
      <c r="M33" s="32"/>
      <c r="N33" s="33"/>
      <c r="O33" s="34"/>
      <c r="P33" s="17">
        <f>J33+N33</f>
        <v>0</v>
      </c>
      <c r="Q33" s="2">
        <f>IF(OR(G33="A",G33="a"),J33,0)</f>
        <v>0</v>
      </c>
      <c r="R33" s="2">
        <f>IF(OR(K33="A",K33="a"),N33,0)</f>
        <v>0</v>
      </c>
    </row>
    <row r="34" spans="2:18" ht="13.5" customHeight="1" x14ac:dyDescent="0.25">
      <c r="B34" s="310" t="s">
        <v>73</v>
      </c>
      <c r="C34" s="310"/>
      <c r="D34" s="310"/>
      <c r="E34" s="310"/>
      <c r="F34" s="311"/>
      <c r="G34" s="211"/>
      <c r="H34" s="212"/>
      <c r="I34" s="212"/>
      <c r="J34" s="215"/>
      <c r="K34" s="216"/>
      <c r="L34" s="217"/>
      <c r="M34" s="217"/>
      <c r="N34" s="35"/>
      <c r="O34" s="36"/>
      <c r="P34" s="180">
        <f>J34+N34</f>
        <v>0</v>
      </c>
      <c r="Q34" s="2">
        <f>IF(OR(G34="A",G34="a"),J34,0)</f>
        <v>0</v>
      </c>
      <c r="R34" s="2">
        <f>IF(OR(K34="A",K34="a"),N34,0)</f>
        <v>0</v>
      </c>
    </row>
    <row r="35" spans="2:18" s="3" customFormat="1" ht="11.25" customHeight="1" x14ac:dyDescent="0.25">
      <c r="B35" s="317" t="s">
        <v>66</v>
      </c>
      <c r="C35" s="317"/>
      <c r="D35" s="317"/>
      <c r="E35" s="317"/>
      <c r="F35" s="318"/>
      <c r="G35" s="213"/>
      <c r="H35" s="214"/>
      <c r="I35" s="214"/>
      <c r="J35" s="319"/>
      <c r="K35" s="218"/>
      <c r="L35" s="219"/>
      <c r="M35" s="219"/>
      <c r="N35" s="37"/>
      <c r="O35" s="38"/>
      <c r="P35" s="181"/>
      <c r="Q35" s="6"/>
    </row>
    <row r="36" spans="2:18" ht="13.5" customHeight="1" x14ac:dyDescent="0.25">
      <c r="B36" s="320" t="s">
        <v>33</v>
      </c>
      <c r="C36" s="320"/>
      <c r="D36" s="320"/>
      <c r="E36" s="320"/>
      <c r="F36" s="307"/>
      <c r="G36" s="182"/>
      <c r="H36" s="183"/>
      <c r="I36" s="183"/>
      <c r="J36" s="13"/>
      <c r="K36" s="31"/>
      <c r="L36" s="32"/>
      <c r="M36" s="32"/>
      <c r="N36" s="33"/>
      <c r="O36" s="34"/>
      <c r="P36" s="17">
        <f>J36+N36</f>
        <v>0</v>
      </c>
      <c r="Q36" s="2">
        <f>IF(OR(G36="A",G36="a"),J36,0)</f>
        <v>0</v>
      </c>
      <c r="R36" s="2">
        <f>IF(OR(K36="A",K36="a"),N36,0)</f>
        <v>0</v>
      </c>
    </row>
    <row r="37" spans="2:18" ht="13.5" customHeight="1" x14ac:dyDescent="0.25">
      <c r="B37" s="306" t="s">
        <v>74</v>
      </c>
      <c r="C37" s="306"/>
      <c r="D37" s="306"/>
      <c r="E37" s="306"/>
      <c r="F37" s="307"/>
      <c r="G37" s="175" t="s">
        <v>19</v>
      </c>
      <c r="H37" s="176"/>
      <c r="I37" s="176"/>
      <c r="J37" s="13"/>
      <c r="K37" s="177" t="s">
        <v>19</v>
      </c>
      <c r="L37" s="178"/>
      <c r="M37" s="179"/>
      <c r="N37" s="33"/>
      <c r="O37" s="34"/>
      <c r="P37" s="17">
        <f>J37+N37</f>
        <v>0</v>
      </c>
      <c r="Q37" s="2">
        <f>IF(OR(G37="A",G37="a"),J37,0)</f>
        <v>0</v>
      </c>
      <c r="R37" s="2">
        <f>IF(OR(K37="A",K37="a"),N37,0)</f>
        <v>0</v>
      </c>
    </row>
    <row r="38" spans="2:18" ht="24.4" customHeight="1" thickBot="1" x14ac:dyDescent="0.3">
      <c r="B38" s="315" t="s">
        <v>34</v>
      </c>
      <c r="C38" s="321"/>
      <c r="D38" s="322"/>
      <c r="E38" s="323"/>
      <c r="F38" s="323"/>
      <c r="G38" s="182"/>
      <c r="H38" s="183"/>
      <c r="I38" s="183"/>
      <c r="J38" s="13"/>
      <c r="K38" s="172"/>
      <c r="L38" s="173"/>
      <c r="M38" s="174"/>
      <c r="N38" s="33"/>
      <c r="O38" s="34"/>
      <c r="P38" s="18">
        <f>J38+N38</f>
        <v>0</v>
      </c>
      <c r="Q38" s="2">
        <f>IF(OR(G38="A",G38="a"),J38,0)</f>
        <v>0</v>
      </c>
      <c r="R38" s="2">
        <f>IF(OR(K38="A",K38="a"),N38,0)</f>
        <v>0</v>
      </c>
    </row>
    <row r="39" spans="2:18" ht="15.75" customHeight="1" thickBot="1" x14ac:dyDescent="0.3">
      <c r="B39" s="99" t="s">
        <v>35</v>
      </c>
      <c r="C39" s="99"/>
      <c r="D39" s="99"/>
      <c r="E39" s="99"/>
      <c r="F39" s="184"/>
      <c r="G39" s="185">
        <f>IF(OR(G29="",G30="",G32="",G33="",G34="",G36="",G38=""),0,SUM(Q28:Q38))</f>
        <v>0</v>
      </c>
      <c r="H39" s="186"/>
      <c r="I39" s="186"/>
      <c r="J39" s="187"/>
      <c r="K39" s="188">
        <f>IF(OR(K29="",K30="",K32="",K33="",K34="",K36="",K38=""),0,SUM(R28:R38))</f>
        <v>0</v>
      </c>
      <c r="L39" s="189"/>
      <c r="M39" s="189"/>
      <c r="N39" s="189"/>
      <c r="O39" s="190"/>
      <c r="P39" s="7"/>
    </row>
    <row r="40" spans="2:18" ht="17.25" customHeight="1" thickBot="1" x14ac:dyDescent="0.3">
      <c r="B40" s="227" t="s">
        <v>44</v>
      </c>
      <c r="C40" s="228"/>
      <c r="D40" s="228"/>
      <c r="E40" s="228"/>
      <c r="F40" s="229"/>
      <c r="G40" s="230" t="s">
        <v>20</v>
      </c>
      <c r="H40" s="231"/>
      <c r="I40" s="231"/>
      <c r="J40" s="232"/>
      <c r="K40" s="88">
        <f>G39+K39</f>
        <v>0</v>
      </c>
      <c r="L40" s="89"/>
      <c r="M40" s="89"/>
      <c r="N40" s="89"/>
      <c r="O40" s="90"/>
      <c r="P40" s="19">
        <f>SUM(Q28:R38)</f>
        <v>0</v>
      </c>
    </row>
    <row r="41" spans="2:18" ht="12.75" customHeight="1" x14ac:dyDescent="0.2">
      <c r="B41" s="308" t="s">
        <v>63</v>
      </c>
      <c r="C41" s="308"/>
      <c r="D41" s="308"/>
      <c r="E41" s="308"/>
      <c r="F41" s="309"/>
      <c r="G41" s="233" t="s">
        <v>18</v>
      </c>
      <c r="H41" s="234"/>
      <c r="I41" s="234"/>
      <c r="J41" s="237"/>
      <c r="K41" s="238" t="s">
        <v>18</v>
      </c>
      <c r="L41" s="239"/>
      <c r="M41" s="240"/>
      <c r="N41" s="124"/>
      <c r="O41" s="125"/>
      <c r="P41" s="171">
        <f>J41+N41</f>
        <v>0</v>
      </c>
    </row>
    <row r="42" spans="2:18" s="3" customFormat="1" ht="11.25" customHeight="1" x14ac:dyDescent="0.25">
      <c r="B42" s="324" t="s">
        <v>61</v>
      </c>
      <c r="C42" s="324"/>
      <c r="D42" s="324"/>
      <c r="E42" s="324"/>
      <c r="F42" s="318"/>
      <c r="G42" s="235"/>
      <c r="H42" s="236"/>
      <c r="I42" s="236"/>
      <c r="J42" s="51"/>
      <c r="K42" s="241"/>
      <c r="L42" s="242"/>
      <c r="M42" s="243"/>
      <c r="N42" s="37"/>
      <c r="O42" s="38"/>
      <c r="P42" s="46"/>
    </row>
    <row r="43" spans="2:18" ht="12.75" customHeight="1" x14ac:dyDescent="0.2">
      <c r="B43" s="308" t="s">
        <v>36</v>
      </c>
      <c r="C43" s="308"/>
      <c r="D43" s="308"/>
      <c r="E43" s="308"/>
      <c r="F43" s="309"/>
      <c r="G43" s="126">
        <f>IF(OR(J41=0,J41=""),0.25*G39,0)</f>
        <v>0</v>
      </c>
      <c r="H43" s="127"/>
      <c r="I43" s="127"/>
      <c r="J43" s="130" t="s">
        <v>18</v>
      </c>
      <c r="K43" s="132">
        <f>IF(OR(N41=0,N41=""),0.25*K39,0)</f>
        <v>0</v>
      </c>
      <c r="L43" s="133"/>
      <c r="M43" s="134"/>
      <c r="N43" s="138" t="s">
        <v>18</v>
      </c>
      <c r="O43" s="139"/>
      <c r="P43" s="29">
        <f>G43+K43</f>
        <v>0</v>
      </c>
    </row>
    <row r="44" spans="2:18" s="3" customFormat="1" ht="11.25" customHeight="1" thickBot="1" x14ac:dyDescent="0.3">
      <c r="B44" s="324" t="s">
        <v>62</v>
      </c>
      <c r="C44" s="324"/>
      <c r="D44" s="324"/>
      <c r="E44" s="324"/>
      <c r="F44" s="318"/>
      <c r="G44" s="128"/>
      <c r="H44" s="129"/>
      <c r="I44" s="129"/>
      <c r="J44" s="131"/>
      <c r="K44" s="135"/>
      <c r="L44" s="136"/>
      <c r="M44" s="137"/>
      <c r="N44" s="140"/>
      <c r="O44" s="141"/>
      <c r="P44" s="30"/>
    </row>
    <row r="45" spans="2:18" s="3" customFormat="1" ht="16.899999999999999" customHeight="1" thickBot="1" x14ac:dyDescent="0.3">
      <c r="B45" s="39" t="s">
        <v>37</v>
      </c>
      <c r="C45" s="40"/>
      <c r="D45" s="40"/>
      <c r="E45" s="40"/>
      <c r="F45" s="40"/>
      <c r="G45" s="41" t="s">
        <v>21</v>
      </c>
      <c r="H45" s="42"/>
      <c r="I45" s="42"/>
      <c r="J45" s="43"/>
      <c r="K45" s="55">
        <f>J41+N41+G43+K43</f>
        <v>0</v>
      </c>
      <c r="L45" s="152"/>
      <c r="M45" s="152"/>
      <c r="N45" s="152"/>
      <c r="O45" s="153"/>
      <c r="P45" s="21">
        <f>P41+P43</f>
        <v>0</v>
      </c>
    </row>
    <row r="46" spans="2:18" ht="15.75" customHeight="1" thickBot="1" x14ac:dyDescent="0.3">
      <c r="B46" s="99" t="s">
        <v>38</v>
      </c>
      <c r="C46" s="99"/>
      <c r="D46" s="99"/>
      <c r="E46" s="99"/>
      <c r="F46" s="100"/>
      <c r="G46" s="94">
        <f>G39+J41+G43</f>
        <v>0</v>
      </c>
      <c r="H46" s="95"/>
      <c r="I46" s="95"/>
      <c r="J46" s="95"/>
      <c r="K46" s="96">
        <f>K39+N41+K43</f>
        <v>0</v>
      </c>
      <c r="L46" s="97"/>
      <c r="M46" s="97"/>
      <c r="N46" s="97"/>
      <c r="O46" s="98"/>
      <c r="P46" s="8"/>
    </row>
    <row r="47" spans="2:18" ht="16.899999999999999" customHeight="1" thickBot="1" x14ac:dyDescent="0.3">
      <c r="B47" s="83" t="s">
        <v>45</v>
      </c>
      <c r="C47" s="83"/>
      <c r="D47" s="83"/>
      <c r="E47" s="83"/>
      <c r="F47" s="84"/>
      <c r="G47" s="85" t="s">
        <v>22</v>
      </c>
      <c r="H47" s="86"/>
      <c r="I47" s="86"/>
      <c r="J47" s="87"/>
      <c r="K47" s="88">
        <f>G46+K46</f>
        <v>0</v>
      </c>
      <c r="L47" s="89"/>
      <c r="M47" s="89"/>
      <c r="N47" s="89"/>
      <c r="O47" s="90"/>
      <c r="P47" s="19">
        <f>P40+P45</f>
        <v>0</v>
      </c>
    </row>
    <row r="48" spans="2:18" ht="12.75" customHeight="1" x14ac:dyDescent="0.25">
      <c r="B48" s="325" t="s">
        <v>75</v>
      </c>
      <c r="C48" s="325"/>
      <c r="D48" s="325"/>
      <c r="E48" s="325"/>
      <c r="F48" s="326"/>
      <c r="G48" s="154" t="s">
        <v>23</v>
      </c>
      <c r="H48" s="155"/>
      <c r="I48" s="155"/>
      <c r="J48" s="14"/>
      <c r="K48" s="91" t="s">
        <v>23</v>
      </c>
      <c r="L48" s="92"/>
      <c r="M48" s="93"/>
      <c r="N48" s="69"/>
      <c r="O48" s="70"/>
      <c r="P48" s="20">
        <f>J48+N48</f>
        <v>0</v>
      </c>
    </row>
    <row r="49" spans="2:19" ht="12.75" customHeight="1" x14ac:dyDescent="0.2">
      <c r="B49" s="327" t="s">
        <v>43</v>
      </c>
      <c r="C49" s="328"/>
      <c r="D49" s="328"/>
      <c r="E49" s="328"/>
      <c r="F49" s="328"/>
      <c r="G49" s="47" t="s">
        <v>23</v>
      </c>
      <c r="H49" s="48"/>
      <c r="I49" s="48"/>
      <c r="J49" s="51"/>
      <c r="K49" s="77" t="s">
        <v>23</v>
      </c>
      <c r="L49" s="78"/>
      <c r="M49" s="79"/>
      <c r="N49" s="67"/>
      <c r="O49" s="68"/>
      <c r="P49" s="45">
        <f>J49+N49</f>
        <v>0</v>
      </c>
    </row>
    <row r="50" spans="2:19" ht="12.75" customHeight="1" x14ac:dyDescent="0.2">
      <c r="B50" s="329" t="s">
        <v>46</v>
      </c>
      <c r="C50" s="330"/>
      <c r="D50" s="330"/>
      <c r="E50" s="330"/>
      <c r="F50" s="331"/>
      <c r="G50" s="49"/>
      <c r="H50" s="50"/>
      <c r="I50" s="50"/>
      <c r="J50" s="51"/>
      <c r="K50" s="80"/>
      <c r="L50" s="81"/>
      <c r="M50" s="82"/>
      <c r="N50" s="101"/>
      <c r="O50" s="102"/>
      <c r="P50" s="46"/>
    </row>
    <row r="51" spans="2:19" ht="13.5" customHeight="1" thickBot="1" x14ac:dyDescent="0.3">
      <c r="B51" s="332" t="s">
        <v>79</v>
      </c>
      <c r="C51" s="333"/>
      <c r="D51" s="334"/>
      <c r="E51" s="334"/>
      <c r="F51" s="335"/>
      <c r="G51" s="62" t="s">
        <v>23</v>
      </c>
      <c r="H51" s="63"/>
      <c r="I51" s="63"/>
      <c r="J51" s="23"/>
      <c r="K51" s="64" t="s">
        <v>23</v>
      </c>
      <c r="L51" s="65"/>
      <c r="M51" s="66"/>
      <c r="N51" s="67"/>
      <c r="O51" s="68"/>
      <c r="P51" s="22">
        <f>J51+N51</f>
        <v>0</v>
      </c>
    </row>
    <row r="52" spans="2:19" ht="16.149999999999999" customHeight="1" thickBot="1" x14ac:dyDescent="0.3">
      <c r="B52" s="336" t="s">
        <v>59</v>
      </c>
      <c r="C52" s="337"/>
      <c r="D52" s="58">
        <f>IF(OR(E22="X",AND(K22="X",G53="waive",K53="waive")),0,K47*0.031)</f>
        <v>0</v>
      </c>
      <c r="E52" s="58"/>
      <c r="F52" s="59"/>
      <c r="G52" s="55">
        <f>IF(OR(E22="X",AND(K22="X",G53="waive",K53="waive")),0,K47*0.031)</f>
        <v>0</v>
      </c>
      <c r="H52" s="56"/>
      <c r="I52" s="56"/>
      <c r="J52" s="56"/>
      <c r="K52" s="56"/>
      <c r="L52" s="56"/>
      <c r="M52" s="56"/>
      <c r="N52" s="56"/>
      <c r="O52" s="57"/>
      <c r="P52" s="26"/>
    </row>
    <row r="53" spans="2:19" ht="13.5" customHeight="1" x14ac:dyDescent="0.25">
      <c r="B53" s="308" t="s">
        <v>76</v>
      </c>
      <c r="C53" s="308"/>
      <c r="D53" s="338"/>
      <c r="E53" s="338"/>
      <c r="F53" s="339"/>
      <c r="G53" s="149" t="s">
        <v>23</v>
      </c>
      <c r="H53" s="150"/>
      <c r="I53" s="150"/>
      <c r="J53" s="151"/>
      <c r="K53" s="71" t="s">
        <v>23</v>
      </c>
      <c r="L53" s="72"/>
      <c r="M53" s="73"/>
      <c r="N53" s="96" t="str">
        <f>IF(R15="?","not enough info",D52-J53)</f>
        <v>not enough info</v>
      </c>
      <c r="O53" s="97"/>
      <c r="P53" s="44">
        <f>IF(D52&gt;0,J53+N53,0)</f>
        <v>0</v>
      </c>
    </row>
    <row r="54" spans="2:19" ht="11.25" customHeight="1" thickBot="1" x14ac:dyDescent="0.3">
      <c r="B54" s="324" t="s">
        <v>24</v>
      </c>
      <c r="C54" s="324"/>
      <c r="D54" s="340"/>
      <c r="E54" s="340"/>
      <c r="F54" s="341"/>
      <c r="G54" s="156"/>
      <c r="H54" s="150"/>
      <c r="I54" s="150"/>
      <c r="J54" s="157"/>
      <c r="K54" s="71"/>
      <c r="L54" s="72"/>
      <c r="M54" s="73"/>
      <c r="N54" s="96"/>
      <c r="O54" s="97"/>
      <c r="P54" s="44"/>
    </row>
    <row r="55" spans="2:19" ht="16.149999999999999" customHeight="1" thickBot="1" x14ac:dyDescent="0.3">
      <c r="B55" s="336" t="s">
        <v>58</v>
      </c>
      <c r="C55" s="342"/>
      <c r="D55" s="58">
        <f>IF(OR(E22="X",AND(K22="X",G56="waive",K56="waive")),0,0.1*K47)</f>
        <v>0</v>
      </c>
      <c r="E55" s="58"/>
      <c r="F55" s="59"/>
      <c r="G55" s="55">
        <f>IF(OR(E22="X",AND(K22="X",G56="waive",K56="waive")),0,0.1*K47)</f>
        <v>0</v>
      </c>
      <c r="H55" s="56"/>
      <c r="I55" s="56"/>
      <c r="J55" s="56"/>
      <c r="K55" s="56"/>
      <c r="L55" s="56"/>
      <c r="M55" s="56"/>
      <c r="N55" s="56"/>
      <c r="O55" s="57"/>
      <c r="P55" s="25"/>
      <c r="Q55" s="3"/>
      <c r="R55" s="3"/>
      <c r="S55" s="3"/>
    </row>
    <row r="56" spans="2:19" ht="13.5" customHeight="1" x14ac:dyDescent="0.25">
      <c r="B56" s="343" t="s">
        <v>77</v>
      </c>
      <c r="C56" s="344"/>
      <c r="D56" s="263"/>
      <c r="E56" s="263"/>
      <c r="F56" s="345"/>
      <c r="G56" s="149" t="s">
        <v>23</v>
      </c>
      <c r="H56" s="150"/>
      <c r="I56" s="150"/>
      <c r="J56" s="151"/>
      <c r="K56" s="222" t="s">
        <v>23</v>
      </c>
      <c r="L56" s="223"/>
      <c r="M56" s="224"/>
      <c r="N56" s="96" t="str">
        <f>IF(R15="?","not enough info",D55-J56)</f>
        <v>not enough info</v>
      </c>
      <c r="O56" s="97"/>
      <c r="P56" s="226">
        <f>IF(D55&gt;0,J56+N56,0)</f>
        <v>0</v>
      </c>
    </row>
    <row r="57" spans="2:19" ht="11.25" customHeight="1" thickBot="1" x14ac:dyDescent="0.3">
      <c r="B57" s="312" t="s">
        <v>27</v>
      </c>
      <c r="C57" s="346"/>
      <c r="D57" s="347"/>
      <c r="E57" s="347"/>
      <c r="F57" s="348"/>
      <c r="G57" s="156"/>
      <c r="H57" s="150"/>
      <c r="I57" s="150"/>
      <c r="J57" s="157"/>
      <c r="K57" s="225"/>
      <c r="L57" s="223"/>
      <c r="M57" s="224"/>
      <c r="N57" s="96"/>
      <c r="O57" s="97"/>
      <c r="P57" s="226"/>
    </row>
    <row r="58" spans="2:19" ht="16.149999999999999" customHeight="1" thickBot="1" x14ac:dyDescent="0.3">
      <c r="B58" s="349" t="s">
        <v>60</v>
      </c>
      <c r="C58" s="350"/>
      <c r="D58" s="60">
        <f>IF(OR(E22="X",AND(K22="X",G59="waive",K59="waive")),0,IF(OR(H17="X",K17="X"),Q58,0))</f>
        <v>0</v>
      </c>
      <c r="E58" s="60"/>
      <c r="F58" s="61"/>
      <c r="G58" s="52">
        <f>IF(OR(E22="X",AND(K22="X",G59="waive",K59="waive")),0,IF(OR(H17="X",K17="X"),Q58,0))</f>
        <v>0</v>
      </c>
      <c r="H58" s="53"/>
      <c r="I58" s="53"/>
      <c r="J58" s="53"/>
      <c r="K58" s="53"/>
      <c r="L58" s="53"/>
      <c r="M58" s="53"/>
      <c r="N58" s="53"/>
      <c r="O58" s="54"/>
      <c r="P58" s="24"/>
      <c r="Q58" s="9">
        <f>0.031*K47</f>
        <v>0</v>
      </c>
    </row>
    <row r="59" spans="2:19" ht="13.5" customHeight="1" x14ac:dyDescent="0.25">
      <c r="B59" s="343" t="s">
        <v>78</v>
      </c>
      <c r="C59" s="351"/>
      <c r="D59" s="297"/>
      <c r="E59" s="297"/>
      <c r="F59" s="298"/>
      <c r="G59" s="149" t="s">
        <v>23</v>
      </c>
      <c r="H59" s="150"/>
      <c r="I59" s="150"/>
      <c r="J59" s="151"/>
      <c r="K59" s="71" t="s">
        <v>23</v>
      </c>
      <c r="L59" s="72"/>
      <c r="M59" s="73"/>
      <c r="N59" s="96" t="str">
        <f>IF(R15="?","not enough info",D58-J59)</f>
        <v>not enough info</v>
      </c>
      <c r="O59" s="97"/>
      <c r="P59" s="44">
        <f>IF(D58&gt;0,J59+N59,0)</f>
        <v>0</v>
      </c>
    </row>
    <row r="60" spans="2:19" ht="11.25" customHeight="1" thickBot="1" x14ac:dyDescent="0.25">
      <c r="B60" s="352" t="s">
        <v>64</v>
      </c>
      <c r="C60" s="352"/>
      <c r="D60" s="352"/>
      <c r="E60" s="352"/>
      <c r="F60" s="353"/>
      <c r="G60" s="113"/>
      <c r="H60" s="114"/>
      <c r="I60" s="114"/>
      <c r="J60" s="51"/>
      <c r="K60" s="74"/>
      <c r="L60" s="75"/>
      <c r="M60" s="76"/>
      <c r="N60" s="142"/>
      <c r="O60" s="143"/>
      <c r="P60" s="28"/>
    </row>
    <row r="61" spans="2:19" ht="13.5" customHeight="1" x14ac:dyDescent="0.2">
      <c r="B61" s="343" t="s">
        <v>39</v>
      </c>
      <c r="C61" s="351"/>
      <c r="D61" s="351"/>
      <c r="E61" s="351"/>
      <c r="F61" s="354"/>
      <c r="G61" s="111" t="s">
        <v>23</v>
      </c>
      <c r="H61" s="112"/>
      <c r="I61" s="112"/>
      <c r="J61" s="115"/>
      <c r="K61" s="117" t="s">
        <v>23</v>
      </c>
      <c r="L61" s="118"/>
      <c r="M61" s="119"/>
      <c r="N61" s="120"/>
      <c r="O61" s="121"/>
      <c r="P61" s="27">
        <f>J61+N61</f>
        <v>0</v>
      </c>
    </row>
    <row r="62" spans="2:19" ht="11.25" customHeight="1" thickBot="1" x14ac:dyDescent="0.3">
      <c r="B62" s="312" t="s">
        <v>40</v>
      </c>
      <c r="C62" s="346"/>
      <c r="D62" s="346"/>
      <c r="E62" s="346"/>
      <c r="F62" s="355"/>
      <c r="G62" s="113"/>
      <c r="H62" s="114"/>
      <c r="I62" s="114"/>
      <c r="J62" s="116"/>
      <c r="K62" s="74"/>
      <c r="L62" s="75"/>
      <c r="M62" s="76"/>
      <c r="N62" s="122"/>
      <c r="O62" s="123"/>
      <c r="P62" s="28"/>
    </row>
    <row r="63" spans="2:19" ht="15" customHeight="1" thickBot="1" x14ac:dyDescent="0.25">
      <c r="B63" s="99" t="s">
        <v>41</v>
      </c>
      <c r="C63" s="99"/>
      <c r="D63" s="99"/>
      <c r="E63" s="99"/>
      <c r="F63" s="100"/>
      <c r="G63" s="144">
        <f>IF(G39=0,0,SUM(J28:J38)+J41+SUM(J48:J62))</f>
        <v>0</v>
      </c>
      <c r="H63" s="145"/>
      <c r="I63" s="145"/>
      <c r="J63" s="146"/>
      <c r="K63" s="147">
        <f>IF(K39=0,0,SUM(N28:N38)+N41+SUM(N48:N62))</f>
        <v>0</v>
      </c>
      <c r="L63" s="148"/>
      <c r="M63" s="148"/>
      <c r="N63" s="148"/>
      <c r="O63" s="148"/>
      <c r="P63" s="45">
        <f>SUM(P28:P62)-P40-P45-P47-P43</f>
        <v>0</v>
      </c>
    </row>
    <row r="64" spans="2:19" ht="15" customHeight="1" thickBot="1" x14ac:dyDescent="0.3">
      <c r="B64" s="220" t="s">
        <v>25</v>
      </c>
      <c r="C64" s="220"/>
      <c r="D64" s="220"/>
      <c r="E64" s="220"/>
      <c r="F64" s="221"/>
      <c r="G64" s="55">
        <f>G63+K63</f>
        <v>0</v>
      </c>
      <c r="H64" s="56"/>
      <c r="I64" s="56"/>
      <c r="J64" s="56"/>
      <c r="K64" s="56"/>
      <c r="L64" s="56"/>
      <c r="M64" s="56"/>
      <c r="N64" s="56"/>
      <c r="O64" s="57"/>
      <c r="P64" s="30"/>
    </row>
    <row r="65" spans="2:16" ht="25.15" customHeight="1" x14ac:dyDescent="0.25">
      <c r="B65" s="103" t="s">
        <v>42</v>
      </c>
      <c r="C65" s="104"/>
      <c r="D65" s="104"/>
      <c r="E65" s="104"/>
      <c r="F65" s="104"/>
      <c r="G65" s="105"/>
      <c r="H65" s="106"/>
      <c r="I65" s="106"/>
      <c r="J65" s="107"/>
      <c r="K65" s="108"/>
      <c r="L65" s="109"/>
      <c r="M65" s="109"/>
      <c r="N65" s="109"/>
      <c r="O65" s="110"/>
      <c r="P65" s="10"/>
    </row>
    <row r="66" spans="2:16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2:16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2:16" x14ac:dyDescent="0.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2:16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2:16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2:16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2:16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2:16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2:16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2:16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2:16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2:16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2:16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2:16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2:16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2:16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2:16" x14ac:dyDescent="0.2">
      <c r="B82" s="11" t="s">
        <v>52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2:16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6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6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2:16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2:16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2:16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2:16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2:16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2:16" x14ac:dyDescent="0.2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2:16" x14ac:dyDescent="0.2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2:16" x14ac:dyDescent="0.2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2:16" x14ac:dyDescent="0.2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2:16" x14ac:dyDescent="0.2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2:16" x14ac:dyDescent="0.2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2:16" x14ac:dyDescent="0.2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2:16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2:16" x14ac:dyDescent="0.2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2:16" x14ac:dyDescent="0.2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2:16" x14ac:dyDescent="0.2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2:16" x14ac:dyDescent="0.2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2:16" x14ac:dyDescent="0.2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2:16" x14ac:dyDescent="0.2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2:16" x14ac:dyDescent="0.2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2:16" x14ac:dyDescent="0.2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2:16" x14ac:dyDescent="0.2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2:16" x14ac:dyDescent="0.2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2:16" x14ac:dyDescent="0.2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2:16" x14ac:dyDescent="0.2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2:16" x14ac:dyDescent="0.2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2:16" x14ac:dyDescent="0.2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2:16" x14ac:dyDescent="0.2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2:16" x14ac:dyDescent="0.2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2:16" x14ac:dyDescent="0.2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2:16" x14ac:dyDescent="0.2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2:16" x14ac:dyDescent="0.2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</sheetData>
  <sheetProtection algorithmName="SHA-512" hashValue="2+2IdI2xflKrNjF49snk3lEofiUrFqMKKyoc9c04WSoxLWHIPcxhsyBi9j5v9mliLxUshscTKALr1W4u+IoA+w==" saltValue="oTCOBphYXaZCyun3R1UIeQ==" spinCount="100000" sheet="1" objects="1" scenarios="1"/>
  <mergeCells count="185">
    <mergeCell ref="P30:P31"/>
    <mergeCell ref="B31:F31"/>
    <mergeCell ref="B29:F29"/>
    <mergeCell ref="B32:F32"/>
    <mergeCell ref="F18:P18"/>
    <mergeCell ref="B13:P13"/>
    <mergeCell ref="N32:O32"/>
    <mergeCell ref="N29:O29"/>
    <mergeCell ref="G29:I29"/>
    <mergeCell ref="K29:M29"/>
    <mergeCell ref="B20:D20"/>
    <mergeCell ref="B19:P19"/>
    <mergeCell ref="F20:J20"/>
    <mergeCell ref="L20:P20"/>
    <mergeCell ref="K27:M27"/>
    <mergeCell ref="K28:M28"/>
    <mergeCell ref="B22:D22"/>
    <mergeCell ref="F22:J22"/>
    <mergeCell ref="L22:P22"/>
    <mergeCell ref="G32:I32"/>
    <mergeCell ref="K32:M32"/>
    <mergeCell ref="B18:D18"/>
    <mergeCell ref="I24:P24"/>
    <mergeCell ref="B28:F28"/>
    <mergeCell ref="N36:O36"/>
    <mergeCell ref="B34:F34"/>
    <mergeCell ref="G34:I35"/>
    <mergeCell ref="J34:J35"/>
    <mergeCell ref="K34:M35"/>
    <mergeCell ref="B33:F33"/>
    <mergeCell ref="G33:I33"/>
    <mergeCell ref="P63:P64"/>
    <mergeCell ref="B64:F64"/>
    <mergeCell ref="J56:J57"/>
    <mergeCell ref="K56:M57"/>
    <mergeCell ref="G56:I57"/>
    <mergeCell ref="N53:O54"/>
    <mergeCell ref="B54:F54"/>
    <mergeCell ref="P56:P57"/>
    <mergeCell ref="B57:F57"/>
    <mergeCell ref="B56:F56"/>
    <mergeCell ref="B40:F40"/>
    <mergeCell ref="G40:J40"/>
    <mergeCell ref="K40:O40"/>
    <mergeCell ref="B41:F41"/>
    <mergeCell ref="G41:I42"/>
    <mergeCell ref="J41:J42"/>
    <mergeCell ref="K41:M42"/>
    <mergeCell ref="G28:I28"/>
    <mergeCell ref="B9:D9"/>
    <mergeCell ref="B15:D15"/>
    <mergeCell ref="F15:G15"/>
    <mergeCell ref="I15:J15"/>
    <mergeCell ref="L15:P15"/>
    <mergeCell ref="B10:P10"/>
    <mergeCell ref="B11:P11"/>
    <mergeCell ref="B14:P14"/>
    <mergeCell ref="B17:G17"/>
    <mergeCell ref="I17:J17"/>
    <mergeCell ref="L17:M17"/>
    <mergeCell ref="O17:P17"/>
    <mergeCell ref="B16:P16"/>
    <mergeCell ref="G26:J26"/>
    <mergeCell ref="B21:P21"/>
    <mergeCell ref="B24:H24"/>
    <mergeCell ref="B25:H25"/>
    <mergeCell ref="I25:P25"/>
    <mergeCell ref="B26:F26"/>
    <mergeCell ref="K26:O26"/>
    <mergeCell ref="B23:P23"/>
    <mergeCell ref="P26:P27"/>
    <mergeCell ref="B27:F27"/>
    <mergeCell ref="N27:O27"/>
    <mergeCell ref="B2:P2"/>
    <mergeCell ref="B3:P3"/>
    <mergeCell ref="C7:J7"/>
    <mergeCell ref="N7:O7"/>
    <mergeCell ref="B6:P6"/>
    <mergeCell ref="K7:M7"/>
    <mergeCell ref="G4:I4"/>
    <mergeCell ref="J4:P4"/>
    <mergeCell ref="C4:F4"/>
    <mergeCell ref="B5:P5"/>
    <mergeCell ref="B8:P8"/>
    <mergeCell ref="F9:G9"/>
    <mergeCell ref="I9:J9"/>
    <mergeCell ref="L9:P9"/>
    <mergeCell ref="C12:J12"/>
    <mergeCell ref="N12:O12"/>
    <mergeCell ref="G27:I27"/>
    <mergeCell ref="K12:M12"/>
    <mergeCell ref="B30:F30"/>
    <mergeCell ref="G30:I31"/>
    <mergeCell ref="J30:J31"/>
    <mergeCell ref="K30:M31"/>
    <mergeCell ref="N30:O31"/>
    <mergeCell ref="P41:P42"/>
    <mergeCell ref="B42:F42"/>
    <mergeCell ref="K38:M38"/>
    <mergeCell ref="B37:F37"/>
    <mergeCell ref="G37:I37"/>
    <mergeCell ref="K37:M37"/>
    <mergeCell ref="N37:O37"/>
    <mergeCell ref="P34:P35"/>
    <mergeCell ref="B35:F35"/>
    <mergeCell ref="B36:F36"/>
    <mergeCell ref="G36:I36"/>
    <mergeCell ref="K36:M36"/>
    <mergeCell ref="N38:O38"/>
    <mergeCell ref="B39:F39"/>
    <mergeCell ref="G39:J39"/>
    <mergeCell ref="K39:O39"/>
    <mergeCell ref="B38:C38"/>
    <mergeCell ref="D38:F38"/>
    <mergeCell ref="G38:I38"/>
    <mergeCell ref="B59:F59"/>
    <mergeCell ref="K45:O45"/>
    <mergeCell ref="B48:F48"/>
    <mergeCell ref="G48:I48"/>
    <mergeCell ref="K53:M54"/>
    <mergeCell ref="N56:O57"/>
    <mergeCell ref="B49:F49"/>
    <mergeCell ref="G53:I54"/>
    <mergeCell ref="J53:J54"/>
    <mergeCell ref="B53:F53"/>
    <mergeCell ref="B65:F65"/>
    <mergeCell ref="G65:J65"/>
    <mergeCell ref="K65:O65"/>
    <mergeCell ref="B61:F61"/>
    <mergeCell ref="G61:I62"/>
    <mergeCell ref="J61:J62"/>
    <mergeCell ref="K61:M62"/>
    <mergeCell ref="N61:O62"/>
    <mergeCell ref="G64:O64"/>
    <mergeCell ref="B63:F63"/>
    <mergeCell ref="G63:J63"/>
    <mergeCell ref="K63:O63"/>
    <mergeCell ref="N28:O28"/>
    <mergeCell ref="N48:O48"/>
    <mergeCell ref="B62:F62"/>
    <mergeCell ref="B50:F50"/>
    <mergeCell ref="K59:M60"/>
    <mergeCell ref="B58:C58"/>
    <mergeCell ref="K49:M50"/>
    <mergeCell ref="B47:F47"/>
    <mergeCell ref="G47:J47"/>
    <mergeCell ref="K47:O47"/>
    <mergeCell ref="K48:M48"/>
    <mergeCell ref="G46:J46"/>
    <mergeCell ref="K46:O46"/>
    <mergeCell ref="B46:F46"/>
    <mergeCell ref="N49:O50"/>
    <mergeCell ref="N41:O42"/>
    <mergeCell ref="B43:F43"/>
    <mergeCell ref="G43:I44"/>
    <mergeCell ref="J43:J44"/>
    <mergeCell ref="K43:M44"/>
    <mergeCell ref="N43:O44"/>
    <mergeCell ref="B44:F44"/>
    <mergeCell ref="N59:O60"/>
    <mergeCell ref="B60:F60"/>
    <mergeCell ref="P61:P62"/>
    <mergeCell ref="P43:P44"/>
    <mergeCell ref="K33:M33"/>
    <mergeCell ref="N33:O33"/>
    <mergeCell ref="N34:O35"/>
    <mergeCell ref="B45:F45"/>
    <mergeCell ref="G45:J45"/>
    <mergeCell ref="P53:P54"/>
    <mergeCell ref="P59:P60"/>
    <mergeCell ref="P49:P50"/>
    <mergeCell ref="G49:I50"/>
    <mergeCell ref="J49:J50"/>
    <mergeCell ref="G58:O58"/>
    <mergeCell ref="G55:O55"/>
    <mergeCell ref="G52:O52"/>
    <mergeCell ref="D55:F55"/>
    <mergeCell ref="D58:F58"/>
    <mergeCell ref="D52:F52"/>
    <mergeCell ref="B51:F51"/>
    <mergeCell ref="G51:I51"/>
    <mergeCell ref="K51:M51"/>
    <mergeCell ref="N51:O51"/>
    <mergeCell ref="G59:I60"/>
    <mergeCell ref="J59:J60"/>
  </mergeCells>
  <phoneticPr fontId="1" type="noConversion"/>
  <printOptions horizontalCentered="1"/>
  <pageMargins left="0.5" right="0.5" top="0.5" bottom="0.4" header="0.3" footer="0.3"/>
  <pageSetup fitToHeight="0" orientation="landscape" horizontalDpi="1200" verticalDpi="1200" r:id="rId1"/>
  <headerFooter scaleWithDoc="0" alignWithMargins="0">
    <oddFooter>&amp;C&amp;"Times New Roman,Regular"&amp;8Page &amp;P; CCF#3b Salary &amp; Benefits Worksheet if paid by 2 local churches; &amp;D</oddFooter>
  </headerFooter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S&amp;B form - 2pt charge</vt:lpstr>
      <vt:lpstr>'S&amp;B form - 2pt charge'!Print_Area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Gaylord</dc:creator>
  <cp:lastModifiedBy>Jennifer Gaylord</cp:lastModifiedBy>
  <cp:lastPrinted>2023-09-22T13:39:58Z</cp:lastPrinted>
  <dcterms:created xsi:type="dcterms:W3CDTF">2008-07-18T02:04:35Z</dcterms:created>
  <dcterms:modified xsi:type="dcterms:W3CDTF">2024-09-04T14:35:35Z</dcterms:modified>
</cp:coreProperties>
</file>