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lpacumc-my.sharepoint.com/personal/jgaylord_calpacumc_org/Documents/2026-2027 charge conferences/"/>
    </mc:Choice>
  </mc:AlternateContent>
  <xr:revisionPtr revIDLastSave="635" documentId="8_{A5020A78-203B-45A4-AF73-BECB7A122353}" xr6:coauthVersionLast="47" xr6:coauthVersionMax="47" xr10:uidLastSave="{15495B84-489B-4285-A848-4B48F02756B1}"/>
  <bookViews>
    <workbookView xWindow="14796" yWindow="348" windowWidth="28716" windowHeight="15552" xr2:uid="{4639423C-7C9B-4D4D-ADAD-B32E194B37D1}"/>
  </bookViews>
  <sheets>
    <sheet name="Sheet1" sheetId="1" r:id="rId1"/>
    <sheet name="Sheet2" sheetId="2" r:id="rId2"/>
  </sheets>
  <definedNames>
    <definedName name="_xlnm.Print_Area" localSheetId="0">Sheet1!$B$2:$M$50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1" i="1" l="1"/>
  <c r="E46" i="1"/>
  <c r="E16" i="1"/>
  <c r="E27" i="1" l="1"/>
  <c r="E45" i="1"/>
  <c r="E47" i="1" l="1"/>
  <c r="E30" i="1"/>
  <c r="E42" i="1" l="1"/>
  <c r="E39" i="1"/>
  <c r="E48" i="1"/>
  <c r="E49" i="1" l="1"/>
  <c r="E50" i="1" s="1"/>
</calcChain>
</file>

<file path=xl/sharedStrings.xml><?xml version="1.0" encoding="utf-8"?>
<sst xmlns="http://schemas.openxmlformats.org/spreadsheetml/2006/main" count="121" uniqueCount="107">
  <si>
    <t>CASH SALARY &amp; ALLOWANCES</t>
  </si>
  <si>
    <t>A. Pastor Name</t>
  </si>
  <si>
    <t>B. Church Name</t>
  </si>
  <si>
    <t>C. Position Title</t>
  </si>
  <si>
    <t>D. Comp Start Date</t>
  </si>
  <si>
    <t>E. Appt %</t>
  </si>
  <si>
    <t>a. Cash Salary (not tax-adjusted)</t>
  </si>
  <si>
    <t>ALLOWANCES</t>
  </si>
  <si>
    <t>(paid without receipt)</t>
  </si>
  <si>
    <t>b. Hawaii District Geographic Variant</t>
  </si>
  <si>
    <t>c. Additional Salary in lieu of health insurance</t>
  </si>
  <si>
    <t>d. Other Allowances (taxable)</t>
  </si>
  <si>
    <t>* $500 for continuing education</t>
  </si>
  <si>
    <t>HOUSING</t>
  </si>
  <si>
    <t>ADJUSTED SALARY (Salary + Allowances)</t>
  </si>
  <si>
    <t>REIMBURSABLES</t>
  </si>
  <si>
    <t>or PAID DIRECTLY TO VENDOR</t>
  </si>
  <si>
    <t>f2. Parsonage Value (35% of Adjusted Salary)</t>
  </si>
  <si>
    <t>Enter Yes or No</t>
  </si>
  <si>
    <t>Carrier</t>
  </si>
  <si>
    <t>TOTALS</t>
  </si>
  <si>
    <t>PLAN COMPENSATION</t>
  </si>
  <si>
    <t>Housing Sub-Total</t>
  </si>
  <si>
    <t>Benefits Sub-Total</t>
  </si>
  <si>
    <t>TOTAL SALARY &amp; BENEFITS</t>
  </si>
  <si>
    <t>$1800 for full-time clergy, pro-rated for 3/4 and 1/2 time</t>
  </si>
  <si>
    <t>9% of Plan Compensation for clergy serving 1/2 or more</t>
  </si>
  <si>
    <t>g1. Health Insurance (conference plans)</t>
  </si>
  <si>
    <t>g2. Dental insurance (conference plans)</t>
  </si>
  <si>
    <t>h1. Health Insurance (church plans)</t>
  </si>
  <si>
    <t>h2. Vision Insurance (church plans)</t>
  </si>
  <si>
    <t>h3. Dental insurance (church plans)</t>
  </si>
  <si>
    <t>i. Comprehensive Protection Plan premiums</t>
  </si>
  <si>
    <t>BENEFITS (Church Portion of Total Cost)</t>
  </si>
  <si>
    <t>j1. Compass Retirement Fixed Contribution</t>
  </si>
  <si>
    <t>j2. Compass Retirement Percentage Expense</t>
  </si>
  <si>
    <t>&lt; 1/4</t>
  </si>
  <si>
    <t>1/4 (25%)</t>
  </si>
  <si>
    <t>1/2 (50%)</t>
  </si>
  <si>
    <t>3/4 (75%)</t>
  </si>
  <si>
    <t>Percentage</t>
  </si>
  <si>
    <t>Full-time (100%)</t>
  </si>
  <si>
    <t>Min Comp Schedule</t>
  </si>
  <si>
    <t>PLA</t>
  </si>
  <si>
    <t>FM</t>
  </si>
  <si>
    <t>Year On Schedule</t>
  </si>
  <si>
    <t>Retired</t>
  </si>
  <si>
    <t>Yes</t>
  </si>
  <si>
    <t>No</t>
  </si>
  <si>
    <t>Waivers</t>
  </si>
  <si>
    <t>Housing</t>
  </si>
  <si>
    <t>g0. Is the pastor waiving health insurance?</t>
  </si>
  <si>
    <t xml:space="preserve">g0. If health insurance is waived, church must complete declination form. </t>
  </si>
  <si>
    <t>g1. Conference plans include vision insurance premiums.</t>
  </si>
  <si>
    <t>Health Insurance</t>
  </si>
  <si>
    <t>Compass</t>
  </si>
  <si>
    <t>* $3500 for automobile and transportation in single appointments</t>
  </si>
  <si>
    <t xml:space="preserve">  </t>
  </si>
  <si>
    <t xml:space="preserve"> </t>
  </si>
  <si>
    <t>f1. For housing allowances, Conference Rules require that the amount for full-time clergy includes the higher of 1) the equivalent rent of an acceptable residence in the neighborhood of the church, or 2) $24,000. Amounts may be pro-rated for part-time appointments.</t>
  </si>
  <si>
    <t>d. For full-time clergy, Conference Rules require that compensation includes at least</t>
  </si>
  <si>
    <r>
      <t xml:space="preserve">* </t>
    </r>
    <r>
      <rPr>
        <sz val="9"/>
        <color theme="1"/>
        <rFont val="Aptos Narrow"/>
        <family val="2"/>
        <scheme val="minor"/>
      </rPr>
      <t>Annual Conference attendance ($1000 minimum recommended)</t>
    </r>
  </si>
  <si>
    <t>See notes to right.</t>
  </si>
  <si>
    <t>See Appendix a Salary &amp; Benefit Guidelines for more information.</t>
  </si>
  <si>
    <t>See Appendix b Minimum Compensation Standards for 2027.</t>
  </si>
  <si>
    <t>j. Compass: Only part-time (3/4, 1/2) clergy and clergy from other denominations may waive participation. Full-time clergy are required to participate. Clergy with 1/4 (25%) appointments or less are not eligible.</t>
  </si>
  <si>
    <t>Other Reimbursables &amp; Direct Payments</t>
  </si>
  <si>
    <t xml:space="preserve">e. Other Reimbursables &amp; Direct Payments </t>
  </si>
  <si>
    <t>This non-taxable amount is not included in the Adjusted Salary or Plan Compensation.</t>
  </si>
  <si>
    <t>Describe items included in item d Other Allowances.</t>
  </si>
  <si>
    <t>Describe items included in item e Other Reimbursables or Direct to Vendor.</t>
  </si>
  <si>
    <t>About Utilities:  Churches should plan a fair amount for utilities at the clergy person's residence, including electricity, water, sewer, garbage removal, natural gas, cable or satellite television, and Internet access, as applicable. 
f1. Utilitiy allowances paid to clergy without receipt should be added in the housing allowance and the total entered in line f1. This includes clergy living in a parsonage. Do not include utilities paid directly or reimbursed.
Utilitiy expenses paid directly to the vendor or as reimbursables can be included in Other Reimbursables above in line e.</t>
  </si>
  <si>
    <t>Continuing Education:</t>
  </si>
  <si>
    <t xml:space="preserve">Auto / Transportation: </t>
  </si>
  <si>
    <t>Social Security Tax Allowance:</t>
  </si>
  <si>
    <t>Annual Conference:</t>
  </si>
  <si>
    <t>Utilities:</t>
  </si>
  <si>
    <t xml:space="preserve">Other: </t>
  </si>
  <si>
    <t>Professional Exp:</t>
  </si>
  <si>
    <t>Other:</t>
  </si>
  <si>
    <t>403(b)  Contributions:</t>
  </si>
  <si>
    <t>Moving Exp Tax Asst:</t>
  </si>
  <si>
    <r>
      <t xml:space="preserve">These items, as well as recommended amounts for Professional Expenses,  Travel Expenses, and others, can be included in Other Allowances or Other Reimbursables, as applicable. Moving Expense tax assistance (check with DS) &amp; Social Security tax allowance must be included in Other Allowances.  </t>
    </r>
    <r>
      <rPr>
        <b/>
        <sz val="9"/>
        <color theme="1"/>
        <rFont val="Aptos Narrow"/>
        <family val="2"/>
        <scheme val="minor"/>
      </rPr>
      <t xml:space="preserve">For full-time clergy, Other Allowances and Other Reimbursables have a required minimum of $4000 total to satisfy the Continuing Education &amp; Automobile/Transportation rule. Does not include Professional Expenses or Annual Conference Expenses.
</t>
    </r>
  </si>
  <si>
    <t>sign at http://www.calpacumc.org/ccf3_sb</t>
  </si>
  <si>
    <t xml:space="preserve">After Charge Conference vote, complete the form online and </t>
  </si>
  <si>
    <t>PLAN COMPENSATION (a + b + c + d + f1 + f2)</t>
  </si>
  <si>
    <t>CCF#3a PASTOR COMPENSATION PACKAGE WORKSHEET (SINGLE CHARGE)</t>
  </si>
  <si>
    <t>Enter Yes, No, or Not Eligible</t>
  </si>
  <si>
    <t>Used to calculate pension contributions &amp; CPP premiums</t>
  </si>
  <si>
    <t xml:space="preserve">PLAN COMPENSATION </t>
  </si>
  <si>
    <r>
      <rPr>
        <b/>
        <sz val="11"/>
        <color theme="1"/>
        <rFont val="Aptos Narrow"/>
        <family val="2"/>
        <scheme val="minor"/>
      </rPr>
      <t>Total Salary &amp; Benefits</t>
    </r>
    <r>
      <rPr>
        <sz val="11"/>
        <color theme="1"/>
        <rFont val="Aptos Narrow"/>
        <family val="2"/>
        <scheme val="minor"/>
      </rPr>
      <t xml:space="preserve"> = 
Adjusted Salary + Other Reimbursables + Housing &amp; Utilities Allowance + Benefits (does not include Parsonage Value)</t>
    </r>
  </si>
  <si>
    <t>f1. Housing &amp; Utilities Allowance</t>
  </si>
  <si>
    <t>See notes to right. Enter housing allowance + utilities allowance.</t>
  </si>
  <si>
    <t>Not Eligible</t>
  </si>
  <si>
    <t>H. Minimum Compensation Schedule</t>
  </si>
  <si>
    <t>I. Year on Schedule for this start date</t>
  </si>
  <si>
    <t>F. Is Pastor Appointed while Retired (AR)?</t>
  </si>
  <si>
    <t>G. Is Pastor Waiving Any Benefits?</t>
  </si>
  <si>
    <t>J. Required Minimum Cash Salary Line a</t>
  </si>
  <si>
    <t>Clergy who are Appointed while Retired are not enrolled in CPP or Compass.</t>
  </si>
  <si>
    <t>Required minimum cash salary can be pro-rated by appointment percentage. Churches are encouraged to provide compensation above the minimum.</t>
  </si>
  <si>
    <t xml:space="preserve">3.1% of Plan Compensation for 3/4 (75%) and full-time clergy. </t>
  </si>
  <si>
    <t>i. CPP may not be waived for 3/4 or full-time clergy. Retired &amp; Appointed Clergy and clergy appointed in local churches for a total of 1/2 or less time are not eligible.</t>
  </si>
  <si>
    <t>Enroll</t>
  </si>
  <si>
    <t>Waive</t>
  </si>
  <si>
    <t>f0. Does this pastor live in a parsonage?</t>
  </si>
  <si>
    <t>j. What is the pastor's Compass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</si>
</sst>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b/>
      <sz val="16"/>
      <color theme="1"/>
      <name val="Aptos Narrow"/>
      <family val="2"/>
      <scheme val="minor"/>
    </font>
    <font>
      <i/>
      <sz val="11"/>
      <color theme="1"/>
      <name val="Aptos Narrow"/>
      <family val="2"/>
      <scheme val="minor"/>
    </font>
    <font>
      <sz val="10"/>
      <color theme="1"/>
      <name val="Aptos Narrow"/>
      <family val="2"/>
      <scheme val="minor"/>
    </font>
    <font>
      <b/>
      <sz val="11"/>
      <color theme="7" tint="-0.249977111117893"/>
      <name val="Aptos Narrow"/>
      <family val="2"/>
      <scheme val="minor"/>
    </font>
    <font>
      <sz val="11"/>
      <color theme="7" tint="-0.249977111117893"/>
      <name val="Aptos Narrow"/>
      <family val="2"/>
      <scheme val="minor"/>
    </font>
    <font>
      <sz val="9"/>
      <color theme="1"/>
      <name val="Aptos Narrow"/>
      <family val="2"/>
      <scheme val="minor"/>
    </font>
    <font>
      <i/>
      <sz val="9"/>
      <color theme="1"/>
      <name val="Aptos Narrow"/>
      <family val="2"/>
      <scheme val="minor"/>
    </font>
    <font>
      <b/>
      <sz val="9"/>
      <color theme="1"/>
      <name val="Aptos Narrow"/>
      <family val="2"/>
      <scheme val="minor"/>
    </font>
    <font>
      <sz val="8"/>
      <color theme="7" tint="-0.249977111117893"/>
      <name val="Aptos Narrow"/>
      <family val="2"/>
      <scheme val="minor"/>
    </font>
    <font>
      <u/>
      <sz val="11"/>
      <color theme="10"/>
      <name val="Aptos Narrow"/>
      <family val="2"/>
      <scheme val="minor"/>
    </font>
    <font>
      <b/>
      <u/>
      <sz val="11"/>
      <color theme="10"/>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109">
    <xf numFmtId="0" fontId="0" fillId="0" borderId="0" xfId="0"/>
    <xf numFmtId="0" fontId="2" fillId="0" borderId="0" xfId="0" applyFont="1"/>
    <xf numFmtId="0" fontId="0" fillId="0" borderId="0" xfId="0" applyAlignment="1">
      <alignment horizontal="right"/>
    </xf>
    <xf numFmtId="0" fontId="0" fillId="0" borderId="5" xfId="0" applyBorder="1"/>
    <xf numFmtId="0" fontId="1" fillId="0" borderId="0" xfId="0" applyFont="1" applyAlignment="1">
      <alignment horizontal="center"/>
    </xf>
    <xf numFmtId="0" fontId="4" fillId="0" borderId="0" xfId="0" applyFont="1"/>
    <xf numFmtId="0" fontId="3" fillId="0" borderId="0" xfId="0" applyFont="1"/>
    <xf numFmtId="0" fontId="1" fillId="0" borderId="0" xfId="0" applyFont="1"/>
    <xf numFmtId="4" fontId="1" fillId="0" borderId="0" xfId="0" applyNumberFormat="1" applyFont="1" applyAlignment="1">
      <alignment horizontal="right"/>
    </xf>
    <xf numFmtId="40" fontId="0" fillId="0" borderId="0" xfId="0" applyNumberFormat="1"/>
    <xf numFmtId="0" fontId="7" fillId="0" borderId="8" xfId="0" applyFont="1" applyBorder="1"/>
    <xf numFmtId="0" fontId="7" fillId="0" borderId="0" xfId="0" applyFont="1"/>
    <xf numFmtId="0" fontId="7" fillId="0" borderId="9" xfId="0" applyFont="1" applyBorder="1"/>
    <xf numFmtId="0" fontId="8" fillId="0" borderId="8" xfId="0" applyFont="1" applyBorder="1"/>
    <xf numFmtId="0" fontId="7" fillId="0" borderId="1" xfId="0" applyFont="1" applyBorder="1"/>
    <xf numFmtId="0" fontId="7" fillId="0" borderId="2" xfId="0" applyFont="1" applyBorder="1"/>
    <xf numFmtId="0" fontId="7" fillId="0" borderId="3" xfId="0" applyFont="1" applyBorder="1"/>
    <xf numFmtId="0" fontId="7" fillId="0" borderId="2" xfId="0" applyFont="1" applyBorder="1" applyAlignment="1">
      <alignment wrapText="1"/>
    </xf>
    <xf numFmtId="0" fontId="10" fillId="2" borderId="6" xfId="0" applyFont="1" applyFill="1" applyBorder="1" applyAlignment="1" applyProtection="1">
      <alignment vertical="top"/>
      <protection locked="0"/>
    </xf>
    <xf numFmtId="0" fontId="10" fillId="2" borderId="8" xfId="0" applyFont="1" applyFill="1" applyBorder="1" applyAlignment="1" applyProtection="1">
      <alignment vertical="top"/>
      <protection locked="0"/>
    </xf>
    <xf numFmtId="40" fontId="6" fillId="2" borderId="7" xfId="0" applyNumberFormat="1" applyFont="1" applyFill="1" applyBorder="1" applyAlignment="1" applyProtection="1">
      <alignment vertical="top"/>
      <protection locked="0"/>
    </xf>
    <xf numFmtId="40" fontId="6" fillId="2" borderId="9" xfId="0" applyNumberFormat="1" applyFont="1" applyFill="1" applyBorder="1" applyAlignment="1" applyProtection="1">
      <alignment vertical="top"/>
      <protection locked="0"/>
    </xf>
    <xf numFmtId="40" fontId="6" fillId="2" borderId="11" xfId="0" applyNumberFormat="1" applyFont="1" applyFill="1" applyBorder="1" applyAlignment="1" applyProtection="1">
      <alignment vertical="top"/>
      <protection locked="0"/>
    </xf>
    <xf numFmtId="0" fontId="10" fillId="2" borderId="7" xfId="0" applyFont="1" applyFill="1" applyBorder="1" applyAlignment="1" applyProtection="1">
      <alignment vertical="top"/>
      <protection locked="0"/>
    </xf>
    <xf numFmtId="0" fontId="10" fillId="2" borderId="9" xfId="0" applyFont="1" applyFill="1" applyBorder="1" applyAlignment="1" applyProtection="1">
      <alignment vertical="top"/>
      <protection locked="0"/>
    </xf>
    <xf numFmtId="0" fontId="10" fillId="2" borderId="10" xfId="0" applyFont="1" applyFill="1" applyBorder="1" applyAlignment="1" applyProtection="1">
      <alignment vertical="top"/>
      <protection locked="0"/>
    </xf>
    <xf numFmtId="0" fontId="10" fillId="2" borderId="11" xfId="0" applyFont="1" applyFill="1" applyBorder="1" applyAlignment="1" applyProtection="1">
      <alignment vertical="top"/>
      <protection locked="0"/>
    </xf>
    <xf numFmtId="0" fontId="10" fillId="2" borderId="12" xfId="0" applyFont="1" applyFill="1" applyBorder="1" applyAlignment="1" applyProtection="1">
      <alignment vertical="top"/>
      <protection locked="0"/>
    </xf>
    <xf numFmtId="0" fontId="10" fillId="2" borderId="13" xfId="0" applyFont="1" applyFill="1" applyBorder="1" applyAlignment="1" applyProtection="1">
      <alignment vertical="top"/>
      <protection locked="0"/>
    </xf>
    <xf numFmtId="0" fontId="10" fillId="2" borderId="14" xfId="0" applyFont="1" applyFill="1" applyBorder="1" applyAlignment="1" applyProtection="1">
      <alignment vertical="top"/>
      <protection locked="0"/>
    </xf>
    <xf numFmtId="40" fontId="10" fillId="2" borderId="12" xfId="0" applyNumberFormat="1" applyFont="1" applyFill="1" applyBorder="1" applyAlignment="1" applyProtection="1">
      <alignment vertical="top"/>
      <protection locked="0"/>
    </xf>
    <xf numFmtId="0" fontId="10" fillId="2" borderId="13" xfId="0" applyFont="1" applyFill="1" applyBorder="1" applyAlignment="1" applyProtection="1">
      <alignment vertical="top" wrapText="1"/>
      <protection locked="0"/>
    </xf>
    <xf numFmtId="0" fontId="10" fillId="2" borderId="13" xfId="0" applyFont="1" applyFill="1" applyBorder="1" applyAlignment="1" applyProtection="1">
      <alignment vertical="center" wrapText="1"/>
      <protection locked="0"/>
    </xf>
    <xf numFmtId="0" fontId="10" fillId="2" borderId="14" xfId="0" applyFont="1" applyFill="1" applyBorder="1" applyAlignment="1" applyProtection="1">
      <alignment vertical="center" wrapText="1"/>
      <protection locked="0"/>
    </xf>
    <xf numFmtId="40" fontId="10" fillId="2" borderId="13" xfId="0" applyNumberFormat="1" applyFont="1" applyFill="1" applyBorder="1" applyAlignment="1" applyProtection="1">
      <alignment vertical="top"/>
      <protection locked="0"/>
    </xf>
    <xf numFmtId="0" fontId="12" fillId="0" borderId="6" xfId="1" applyFont="1" applyBorder="1" applyProtection="1">
      <protection locked="0"/>
    </xf>
    <xf numFmtId="0" fontId="11" fillId="0" borderId="4" xfId="1" applyBorder="1" applyProtection="1">
      <protection locked="0"/>
    </xf>
    <xf numFmtId="0" fontId="11" fillId="0" borderId="7" xfId="1" applyBorder="1" applyProtection="1">
      <protection locked="0"/>
    </xf>
    <xf numFmtId="0" fontId="12" fillId="0" borderId="10" xfId="1" applyFont="1" applyBorder="1" applyProtection="1">
      <protection locked="0"/>
    </xf>
    <xf numFmtId="0" fontId="11" fillId="0" borderId="5" xfId="1" applyBorder="1" applyProtection="1">
      <protection locked="0"/>
    </xf>
    <xf numFmtId="0" fontId="11" fillId="0" borderId="11" xfId="1" applyBorder="1" applyProtection="1">
      <protection locked="0"/>
    </xf>
    <xf numFmtId="0" fontId="1" fillId="0" borderId="4" xfId="0" applyFont="1" applyBorder="1" applyProtection="1">
      <protection locked="0"/>
    </xf>
    <xf numFmtId="0" fontId="1" fillId="0" borderId="7" xfId="0" applyFont="1" applyBorder="1" applyProtection="1">
      <protection locked="0"/>
    </xf>
    <xf numFmtId="4" fontId="5" fillId="0" borderId="1" xfId="0" applyNumberFormat="1" applyFont="1" applyBorder="1" applyAlignment="1">
      <alignment horizontal="right"/>
    </xf>
    <xf numFmtId="4" fontId="5" fillId="0" borderId="2" xfId="0" applyNumberFormat="1" applyFont="1" applyBorder="1" applyAlignment="1">
      <alignment horizontal="right"/>
    </xf>
    <xf numFmtId="4" fontId="5" fillId="0" borderId="3" xfId="0" applyNumberFormat="1" applyFont="1" applyBorder="1" applyAlignment="1">
      <alignment horizontal="right"/>
    </xf>
    <xf numFmtId="40" fontId="5" fillId="0" borderId="1" xfId="0" applyNumberFormat="1" applyFont="1" applyBorder="1" applyAlignment="1">
      <alignment horizontal="right"/>
    </xf>
    <xf numFmtId="40" fontId="5" fillId="0" borderId="2" xfId="0" applyNumberFormat="1" applyFont="1" applyBorder="1" applyAlignment="1">
      <alignment horizontal="right"/>
    </xf>
    <xf numFmtId="40" fontId="5" fillId="0" borderId="3" xfId="0" applyNumberFormat="1" applyFont="1" applyBorder="1" applyAlignment="1">
      <alignment horizontal="right"/>
    </xf>
    <xf numFmtId="0" fontId="5" fillId="0" borderId="2" xfId="0" applyFont="1" applyBorder="1" applyAlignment="1">
      <alignment horizontal="right"/>
    </xf>
    <xf numFmtId="0" fontId="5" fillId="0" borderId="3" xfId="0" applyFont="1" applyBorder="1" applyAlignment="1">
      <alignment horizontal="right"/>
    </xf>
    <xf numFmtId="4" fontId="6" fillId="2" borderId="1" xfId="0" applyNumberFormat="1" applyFont="1" applyFill="1" applyBorder="1" applyAlignment="1" applyProtection="1">
      <alignment horizontal="right"/>
      <protection locked="0"/>
    </xf>
    <xf numFmtId="4" fontId="6" fillId="2" borderId="2" xfId="0" applyNumberFormat="1" applyFont="1" applyFill="1" applyBorder="1" applyAlignment="1" applyProtection="1">
      <alignment horizontal="right"/>
      <protection locked="0"/>
    </xf>
    <xf numFmtId="4" fontId="6" fillId="2" borderId="3" xfId="0" applyNumberFormat="1" applyFont="1" applyFill="1" applyBorder="1" applyAlignment="1" applyProtection="1">
      <alignment horizontal="right"/>
      <protection locked="0"/>
    </xf>
    <xf numFmtId="40" fontId="6" fillId="2" borderId="1" xfId="0" applyNumberFormat="1" applyFont="1" applyFill="1" applyBorder="1" applyAlignment="1" applyProtection="1">
      <alignment horizontal="right"/>
      <protection locked="0"/>
    </xf>
    <xf numFmtId="40" fontId="6" fillId="2" borderId="2" xfId="0" applyNumberFormat="1" applyFont="1" applyFill="1" applyBorder="1" applyAlignment="1" applyProtection="1">
      <alignment horizontal="right"/>
      <protection locked="0"/>
    </xf>
    <xf numFmtId="40" fontId="6" fillId="2" borderId="3" xfId="0" applyNumberFormat="1" applyFont="1" applyFill="1" applyBorder="1" applyAlignment="1" applyProtection="1">
      <alignment horizontal="right"/>
      <protection locked="0"/>
    </xf>
    <xf numFmtId="4" fontId="1" fillId="0" borderId="0" xfId="0" applyNumberFormat="1" applyFont="1" applyAlignment="1">
      <alignment horizontal="center"/>
    </xf>
    <xf numFmtId="0" fontId="5" fillId="2" borderId="1" xfId="0" applyFont="1" applyFill="1" applyBorder="1" applyAlignment="1" applyProtection="1">
      <alignment horizontal="right"/>
      <protection locked="0"/>
    </xf>
    <xf numFmtId="0" fontId="5" fillId="2" borderId="2" xfId="0" applyFont="1" applyFill="1" applyBorder="1" applyAlignment="1" applyProtection="1">
      <alignment horizontal="right"/>
      <protection locked="0"/>
    </xf>
    <xf numFmtId="0" fontId="5" fillId="2" borderId="3" xfId="0" applyFont="1" applyFill="1" applyBorder="1" applyAlignment="1" applyProtection="1">
      <alignment horizontal="right"/>
      <protection locked="0"/>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left" vertical="center" wrapText="1"/>
    </xf>
    <xf numFmtId="0" fontId="6" fillId="2" borderId="1" xfId="0" applyFont="1" applyFill="1" applyBorder="1" applyProtection="1">
      <protection locked="0"/>
    </xf>
    <xf numFmtId="0" fontId="6" fillId="2" borderId="2" xfId="0" applyFont="1" applyFill="1" applyBorder="1" applyProtection="1">
      <protection locked="0"/>
    </xf>
    <xf numFmtId="0" fontId="6" fillId="2" borderId="3" xfId="0" applyFont="1" applyFill="1" applyBorder="1" applyProtection="1">
      <protection locked="0"/>
    </xf>
    <xf numFmtId="4" fontId="6" fillId="2" borderId="6" xfId="0" applyNumberFormat="1" applyFont="1" applyFill="1" applyBorder="1" applyAlignment="1" applyProtection="1">
      <alignment horizontal="right"/>
      <protection locked="0"/>
    </xf>
    <xf numFmtId="4" fontId="6" fillId="2" borderId="4" xfId="0" applyNumberFormat="1" applyFont="1" applyFill="1" applyBorder="1" applyAlignment="1" applyProtection="1">
      <alignment horizontal="right"/>
      <protection locked="0"/>
    </xf>
    <xf numFmtId="4" fontId="6" fillId="2" borderId="7" xfId="0" applyNumberFormat="1" applyFont="1" applyFill="1" applyBorder="1" applyAlignment="1" applyProtection="1">
      <alignment horizontal="right"/>
      <protection locked="0"/>
    </xf>
    <xf numFmtId="0" fontId="1" fillId="0" borderId="0" xfId="0" applyFont="1" applyAlignment="1">
      <alignment horizontal="center"/>
    </xf>
    <xf numFmtId="0" fontId="6" fillId="2" borderId="1" xfId="0" applyFont="1" applyFill="1" applyBorder="1" applyAlignment="1" applyProtection="1">
      <alignment horizontal="right"/>
      <protection locked="0"/>
    </xf>
    <xf numFmtId="0" fontId="6" fillId="2" borderId="2" xfId="0" applyFont="1" applyFill="1" applyBorder="1" applyAlignment="1" applyProtection="1">
      <alignment horizontal="right"/>
      <protection locked="0"/>
    </xf>
    <xf numFmtId="0" fontId="6" fillId="2" borderId="3" xfId="0" applyFont="1" applyFill="1" applyBorder="1" applyAlignment="1" applyProtection="1">
      <alignment horizontal="right"/>
      <protection locked="0"/>
    </xf>
    <xf numFmtId="40" fontId="1" fillId="0" borderId="5" xfId="0" applyNumberFormat="1" applyFont="1" applyBorder="1" applyAlignment="1">
      <alignment horizontal="center"/>
    </xf>
    <xf numFmtId="14" fontId="5" fillId="2" borderId="1" xfId="0" applyNumberFormat="1" applyFont="1" applyFill="1" applyBorder="1" applyAlignment="1" applyProtection="1">
      <alignment horizontal="right"/>
      <protection locked="0"/>
    </xf>
    <xf numFmtId="14" fontId="5" fillId="2" borderId="3" xfId="0" applyNumberFormat="1" applyFont="1" applyFill="1" applyBorder="1" applyAlignment="1" applyProtection="1">
      <alignment horizontal="right"/>
      <protection locked="0"/>
    </xf>
    <xf numFmtId="0" fontId="12" fillId="0" borderId="1" xfId="1" applyFont="1" applyBorder="1" applyAlignment="1" applyProtection="1">
      <alignment horizontal="left"/>
      <protection locked="0"/>
    </xf>
    <xf numFmtId="0" fontId="12" fillId="0" borderId="2" xfId="1" applyFont="1" applyBorder="1" applyAlignment="1" applyProtection="1">
      <alignment horizontal="left"/>
      <protection locked="0"/>
    </xf>
    <xf numFmtId="0" fontId="12" fillId="0" borderId="3" xfId="1" applyFont="1" applyBorder="1" applyAlignment="1" applyProtection="1">
      <alignment horizontal="left"/>
      <protection locked="0"/>
    </xf>
    <xf numFmtId="0" fontId="0" fillId="0" borderId="0" xfId="0" applyAlignment="1">
      <alignment horizontal="left" wrapText="1"/>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4" fontId="5" fillId="2" borderId="1" xfId="0" applyNumberFormat="1" applyFont="1" applyFill="1" applyBorder="1" applyAlignment="1" applyProtection="1">
      <alignment horizontal="right"/>
      <protection locked="0"/>
    </xf>
    <xf numFmtId="4" fontId="5" fillId="2" borderId="3" xfId="0" applyNumberFormat="1" applyFont="1" applyFill="1" applyBorder="1" applyAlignment="1" applyProtection="1">
      <alignment horizontal="right"/>
      <protection locked="0"/>
    </xf>
    <xf numFmtId="0" fontId="7" fillId="0" borderId="6" xfId="0" applyFont="1" applyBorder="1" applyAlignment="1">
      <alignment horizontal="left" wrapText="1"/>
    </xf>
    <xf numFmtId="0" fontId="7" fillId="0" borderId="4"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0" fillId="0" borderId="5" xfId="0" applyBorder="1" applyAlignment="1">
      <alignment horizontal="left" wrapText="1"/>
    </xf>
    <xf numFmtId="0" fontId="7" fillId="0" borderId="8" xfId="0" applyFont="1" applyBorder="1" applyAlignment="1">
      <alignment horizontal="left" vertical="top" wrapText="1"/>
    </xf>
    <xf numFmtId="0" fontId="7" fillId="0" borderId="0" xfId="0" applyFont="1" applyAlignment="1">
      <alignment horizontal="left" vertical="top" wrapText="1"/>
    </xf>
    <xf numFmtId="0" fontId="7" fillId="0" borderId="9" xfId="0" applyFont="1" applyBorder="1" applyAlignment="1">
      <alignment horizontal="left" vertical="top" wrapText="1"/>
    </xf>
    <xf numFmtId="40" fontId="10" fillId="2" borderId="4" xfId="0" applyNumberFormat="1" applyFont="1" applyFill="1" applyBorder="1" applyAlignment="1" applyProtection="1">
      <alignment vertical="top"/>
      <protection locked="0"/>
    </xf>
    <xf numFmtId="40" fontId="10" fillId="2" borderId="0" xfId="0" applyNumberFormat="1" applyFont="1" applyFill="1" applyAlignment="1" applyProtection="1">
      <alignment vertical="top"/>
      <protection locked="0"/>
    </xf>
    <xf numFmtId="40" fontId="10" fillId="2" borderId="5" xfId="0" applyNumberFormat="1" applyFont="1" applyFill="1" applyBorder="1" applyAlignment="1" applyProtection="1">
      <alignment vertical="top"/>
      <protection locked="0"/>
    </xf>
    <xf numFmtId="40" fontId="10" fillId="2" borderId="7" xfId="0" applyNumberFormat="1" applyFont="1" applyFill="1" applyBorder="1" applyAlignment="1" applyProtection="1">
      <alignment vertical="top"/>
      <protection locked="0"/>
    </xf>
    <xf numFmtId="40" fontId="10" fillId="2" borderId="9" xfId="0" applyNumberFormat="1" applyFont="1" applyFill="1" applyBorder="1" applyAlignment="1" applyProtection="1">
      <alignment vertical="top"/>
      <protection locked="0"/>
    </xf>
    <xf numFmtId="40" fontId="10" fillId="2" borderId="11" xfId="0" applyNumberFormat="1" applyFont="1" applyFill="1" applyBorder="1" applyAlignment="1" applyProtection="1">
      <alignment vertical="top"/>
      <protection locked="0"/>
    </xf>
    <xf numFmtId="40" fontId="10" fillId="2" borderId="14" xfId="0" applyNumberFormat="1" applyFont="1" applyFill="1" applyBorder="1" applyAlignment="1" applyProtection="1">
      <alignment vertical="top"/>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1</xdr:row>
      <xdr:rowOff>22860</xdr:rowOff>
    </xdr:from>
    <xdr:to>
      <xdr:col>1</xdr:col>
      <xdr:colOff>1188720</xdr:colOff>
      <xdr:row>7</xdr:row>
      <xdr:rowOff>7620</xdr:rowOff>
    </xdr:to>
    <xdr:pic>
      <xdr:nvPicPr>
        <xdr:cNvPr id="3" name="Picture 2">
          <a:extLst>
            <a:ext uri="{FF2B5EF4-FFF2-40B4-BE49-F238E27FC236}">
              <a16:creationId xmlns:a16="http://schemas.microsoft.com/office/drawing/2014/main" id="{51A46FA1-DB3F-D8C3-C434-709D0A4CAF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2460" y="205740"/>
          <a:ext cx="1165860" cy="1165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alpacumc.org/wp-content/uploads/2026/09/APPENDIX-b-MinimumCompensationStandards-2027.pdf" TargetMode="External"/><Relationship Id="rId2" Type="http://schemas.openxmlformats.org/officeDocument/2006/relationships/hyperlink" Target="http://calpacumc.org/wp-content/uploads/2026/09/APPENDIX-a-SalaryBenefitsGuidelines-2027.pdf" TargetMode="External"/><Relationship Id="rId1" Type="http://schemas.openxmlformats.org/officeDocument/2006/relationships/hyperlink" Target="http://www.calpacumc.org/ccf3_sb"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37BB-9D9D-487A-B8D6-281FAF685F8E}">
  <sheetPr>
    <pageSetUpPr fitToPage="1"/>
  </sheetPr>
  <dimension ref="B2:T50"/>
  <sheetViews>
    <sheetView showGridLines="0" tabSelected="1" zoomScale="130" zoomScaleNormal="130" workbookViewId="0">
      <selection activeCell="E3" sqref="E3:G3"/>
    </sheetView>
  </sheetViews>
  <sheetFormatPr defaultRowHeight="14.4" x14ac:dyDescent="0.3"/>
  <cols>
    <col min="1" max="1" width="3.6640625" customWidth="1"/>
    <col min="2" max="2" width="19.6640625" customWidth="1"/>
    <col min="4" max="4" width="12" customWidth="1"/>
    <col min="7" max="7" width="12.33203125" customWidth="1"/>
    <col min="8" max="8" width="8.88671875" customWidth="1"/>
    <col min="11" max="11" width="8" customWidth="1"/>
    <col min="12" max="12" width="14" customWidth="1"/>
    <col min="14" max="14" width="4.33203125" customWidth="1"/>
  </cols>
  <sheetData>
    <row r="2" spans="2:20" ht="21" x14ac:dyDescent="0.4">
      <c r="C2" s="1" t="s">
        <v>86</v>
      </c>
      <c r="O2" s="35" t="s">
        <v>84</v>
      </c>
      <c r="P2" s="36"/>
      <c r="Q2" s="36"/>
      <c r="R2" s="36"/>
      <c r="S2" s="36"/>
      <c r="T2" s="37"/>
    </row>
    <row r="3" spans="2:20" x14ac:dyDescent="0.3">
      <c r="C3" t="s">
        <v>1</v>
      </c>
      <c r="E3" s="58"/>
      <c r="F3" s="59"/>
      <c r="G3" s="60"/>
      <c r="H3" t="s">
        <v>96</v>
      </c>
      <c r="L3" s="58"/>
      <c r="M3" s="60"/>
      <c r="O3" s="38" t="s">
        <v>83</v>
      </c>
      <c r="P3" s="39"/>
      <c r="Q3" s="39"/>
      <c r="R3" s="39"/>
      <c r="S3" s="39"/>
      <c r="T3" s="40"/>
    </row>
    <row r="4" spans="2:20" x14ac:dyDescent="0.3">
      <c r="C4" t="s">
        <v>2</v>
      </c>
      <c r="E4" s="58"/>
      <c r="F4" s="59"/>
      <c r="G4" s="60"/>
      <c r="H4" t="s">
        <v>97</v>
      </c>
      <c r="L4" s="58"/>
      <c r="M4" s="60"/>
      <c r="O4" s="83" t="s">
        <v>63</v>
      </c>
      <c r="P4" s="84"/>
      <c r="Q4" s="84"/>
      <c r="R4" s="84"/>
      <c r="S4" s="84"/>
      <c r="T4" s="85"/>
    </row>
    <row r="5" spans="2:20" x14ac:dyDescent="0.3">
      <c r="C5" t="s">
        <v>3</v>
      </c>
      <c r="E5" s="58"/>
      <c r="F5" s="59"/>
      <c r="G5" s="60"/>
      <c r="H5" t="s">
        <v>94</v>
      </c>
      <c r="L5" s="58"/>
      <c r="M5" s="60"/>
      <c r="O5" s="35" t="s">
        <v>64</v>
      </c>
      <c r="P5" s="41"/>
      <c r="Q5" s="41"/>
      <c r="R5" s="41"/>
      <c r="S5" s="41"/>
      <c r="T5" s="42"/>
    </row>
    <row r="6" spans="2:20" x14ac:dyDescent="0.3">
      <c r="C6" t="s">
        <v>4</v>
      </c>
      <c r="E6" s="81"/>
      <c r="F6" s="82"/>
      <c r="G6" s="2"/>
      <c r="H6" t="s">
        <v>95</v>
      </c>
      <c r="L6" s="58"/>
      <c r="M6" s="60"/>
      <c r="O6" s="14" t="s">
        <v>99</v>
      </c>
      <c r="P6" s="15"/>
      <c r="Q6" s="15"/>
      <c r="R6" s="15"/>
      <c r="S6" s="15"/>
      <c r="T6" s="16"/>
    </row>
    <row r="7" spans="2:20" x14ac:dyDescent="0.3">
      <c r="C7" t="s">
        <v>5</v>
      </c>
      <c r="E7" s="58"/>
      <c r="F7" s="60"/>
      <c r="G7" s="2"/>
      <c r="H7" t="s">
        <v>98</v>
      </c>
      <c r="L7" s="90"/>
      <c r="M7" s="91"/>
      <c r="O7" s="61" t="s">
        <v>100</v>
      </c>
      <c r="P7" s="62"/>
      <c r="Q7" s="62"/>
      <c r="R7" s="62"/>
      <c r="S7" s="62"/>
      <c r="T7" s="63"/>
    </row>
    <row r="8" spans="2:20" x14ac:dyDescent="0.3">
      <c r="B8" s="3"/>
      <c r="C8" s="3"/>
      <c r="D8" s="3"/>
      <c r="E8" s="3"/>
      <c r="F8" s="3"/>
      <c r="G8" s="3"/>
      <c r="H8" s="3" t="s">
        <v>58</v>
      </c>
      <c r="I8" s="3"/>
      <c r="J8" s="3"/>
      <c r="K8" s="3" t="s">
        <v>57</v>
      </c>
      <c r="L8" s="3"/>
      <c r="M8" s="3"/>
      <c r="O8" s="67"/>
      <c r="P8" s="68"/>
      <c r="Q8" s="68"/>
      <c r="R8" s="68"/>
      <c r="S8" s="68"/>
      <c r="T8" s="69"/>
    </row>
    <row r="9" spans="2:20" ht="21" x14ac:dyDescent="0.4">
      <c r="B9" s="1" t="s">
        <v>0</v>
      </c>
    </row>
    <row r="10" spans="2:20" ht="14.4" customHeight="1" x14ac:dyDescent="0.3">
      <c r="E10" s="76" t="s">
        <v>7</v>
      </c>
      <c r="F10" s="76"/>
      <c r="G10" s="76"/>
      <c r="O10" s="92" t="s">
        <v>60</v>
      </c>
      <c r="P10" s="93"/>
      <c r="Q10" s="93"/>
      <c r="R10" s="93"/>
      <c r="S10" s="93"/>
      <c r="T10" s="94"/>
    </row>
    <row r="11" spans="2:20" ht="14.4" customHeight="1" x14ac:dyDescent="0.3">
      <c r="E11" s="76" t="s">
        <v>8</v>
      </c>
      <c r="F11" s="76"/>
      <c r="G11" s="76"/>
      <c r="I11" t="s">
        <v>69</v>
      </c>
      <c r="O11" s="95"/>
      <c r="P11" s="96"/>
      <c r="Q11" s="96"/>
      <c r="R11" s="96"/>
      <c r="S11" s="96"/>
      <c r="T11" s="97"/>
    </row>
    <row r="12" spans="2:20" x14ac:dyDescent="0.3">
      <c r="B12" t="s">
        <v>6</v>
      </c>
      <c r="E12" s="51"/>
      <c r="F12" s="52"/>
      <c r="G12" s="53"/>
      <c r="I12" s="18" t="s">
        <v>72</v>
      </c>
      <c r="J12" s="23"/>
      <c r="K12" s="27"/>
      <c r="L12" s="30" t="s">
        <v>78</v>
      </c>
      <c r="M12" s="23"/>
      <c r="O12" s="10" t="s">
        <v>12</v>
      </c>
      <c r="P12" s="11"/>
      <c r="Q12" s="11"/>
      <c r="R12" s="11"/>
      <c r="S12" s="11"/>
      <c r="T12" s="12"/>
    </row>
    <row r="13" spans="2:20" ht="14.4" customHeight="1" x14ac:dyDescent="0.3">
      <c r="B13" t="s">
        <v>9</v>
      </c>
      <c r="E13" s="51"/>
      <c r="F13" s="52"/>
      <c r="G13" s="53"/>
      <c r="I13" s="19" t="s">
        <v>73</v>
      </c>
      <c r="J13" s="24"/>
      <c r="K13" s="28"/>
      <c r="L13" s="31" t="s">
        <v>80</v>
      </c>
      <c r="M13" s="24"/>
      <c r="O13" s="10" t="s">
        <v>56</v>
      </c>
      <c r="P13" s="11"/>
      <c r="Q13" s="11"/>
      <c r="R13" s="11"/>
      <c r="S13" s="11"/>
      <c r="T13" s="12"/>
    </row>
    <row r="14" spans="2:20" ht="14.4" customHeight="1" x14ac:dyDescent="0.3">
      <c r="B14" t="s">
        <v>10</v>
      </c>
      <c r="E14" s="51"/>
      <c r="F14" s="52"/>
      <c r="G14" s="53"/>
      <c r="H14" s="6"/>
      <c r="I14" s="19" t="s">
        <v>75</v>
      </c>
      <c r="J14" s="24"/>
      <c r="K14" s="28"/>
      <c r="L14" s="32" t="s">
        <v>81</v>
      </c>
      <c r="M14" s="24"/>
      <c r="O14" s="13" t="s">
        <v>61</v>
      </c>
      <c r="P14" s="11"/>
      <c r="Q14" s="11"/>
      <c r="R14" s="11"/>
      <c r="S14" s="11"/>
      <c r="T14" s="12"/>
    </row>
    <row r="15" spans="2:20" ht="14.4" customHeight="1" x14ac:dyDescent="0.3">
      <c r="B15" t="s">
        <v>11</v>
      </c>
      <c r="E15" s="73"/>
      <c r="F15" s="74"/>
      <c r="G15" s="75"/>
      <c r="I15" s="25" t="s">
        <v>74</v>
      </c>
      <c r="J15" s="26"/>
      <c r="K15" s="29"/>
      <c r="L15" s="33" t="s">
        <v>79</v>
      </c>
      <c r="M15" s="26"/>
      <c r="O15" s="99" t="s">
        <v>82</v>
      </c>
      <c r="P15" s="100"/>
      <c r="Q15" s="100"/>
      <c r="R15" s="100"/>
      <c r="S15" s="100"/>
      <c r="T15" s="101"/>
    </row>
    <row r="16" spans="2:20" x14ac:dyDescent="0.3">
      <c r="B16" s="7" t="s">
        <v>14</v>
      </c>
      <c r="E16" s="43">
        <f>SUM(E12:G15)</f>
        <v>0</v>
      </c>
      <c r="F16" s="44"/>
      <c r="G16" s="45"/>
      <c r="H16" s="4"/>
      <c r="I16" s="4"/>
      <c r="J16" s="4"/>
      <c r="O16" s="99"/>
      <c r="P16" s="100"/>
      <c r="Q16" s="100"/>
      <c r="R16" s="100"/>
      <c r="S16" s="100"/>
      <c r="T16" s="101"/>
    </row>
    <row r="17" spans="2:20" x14ac:dyDescent="0.3">
      <c r="B17" s="7"/>
      <c r="E17" s="8"/>
      <c r="F17" s="8"/>
      <c r="G17" s="8"/>
      <c r="H17" s="4"/>
      <c r="I17" s="86" t="s">
        <v>70</v>
      </c>
      <c r="J17" s="86"/>
      <c r="K17" s="86"/>
      <c r="L17" s="86"/>
      <c r="M17" s="86"/>
      <c r="O17" s="99"/>
      <c r="P17" s="100"/>
      <c r="Q17" s="100"/>
      <c r="R17" s="100"/>
      <c r="S17" s="100"/>
      <c r="T17" s="101"/>
    </row>
    <row r="18" spans="2:20" x14ac:dyDescent="0.3">
      <c r="B18" s="7"/>
      <c r="E18" s="57" t="s">
        <v>15</v>
      </c>
      <c r="F18" s="57"/>
      <c r="G18" s="57"/>
      <c r="H18" s="4"/>
      <c r="I18" s="98"/>
      <c r="J18" s="98"/>
      <c r="K18" s="98"/>
      <c r="L18" s="98"/>
      <c r="M18" s="98"/>
      <c r="O18" s="99"/>
      <c r="P18" s="100"/>
      <c r="Q18" s="100"/>
      <c r="R18" s="100"/>
      <c r="S18" s="100"/>
      <c r="T18" s="101"/>
    </row>
    <row r="19" spans="2:20" x14ac:dyDescent="0.3">
      <c r="E19" s="80" t="s">
        <v>16</v>
      </c>
      <c r="F19" s="80"/>
      <c r="G19" s="80"/>
      <c r="H19" s="9"/>
      <c r="I19" s="18" t="s">
        <v>72</v>
      </c>
      <c r="J19" s="20"/>
      <c r="K19" s="102"/>
      <c r="L19" s="30" t="s">
        <v>78</v>
      </c>
      <c r="M19" s="105"/>
      <c r="O19" s="99"/>
      <c r="P19" s="100"/>
      <c r="Q19" s="100"/>
      <c r="R19" s="100"/>
      <c r="S19" s="100"/>
      <c r="T19" s="101"/>
    </row>
    <row r="20" spans="2:20" ht="14.4" customHeight="1" x14ac:dyDescent="0.3">
      <c r="B20" t="s">
        <v>67</v>
      </c>
      <c r="E20" s="54"/>
      <c r="F20" s="55"/>
      <c r="G20" s="56"/>
      <c r="I20" s="19" t="s">
        <v>73</v>
      </c>
      <c r="J20" s="21"/>
      <c r="K20" s="103"/>
      <c r="L20" s="34" t="s">
        <v>77</v>
      </c>
      <c r="M20" s="106"/>
      <c r="O20" s="99"/>
      <c r="P20" s="100"/>
      <c r="Q20" s="100"/>
      <c r="R20" s="100"/>
      <c r="S20" s="100"/>
      <c r="T20" s="101"/>
    </row>
    <row r="21" spans="2:20" x14ac:dyDescent="0.3">
      <c r="B21" t="s">
        <v>68</v>
      </c>
      <c r="I21" s="19" t="s">
        <v>75</v>
      </c>
      <c r="J21" s="21"/>
      <c r="K21" s="103"/>
      <c r="L21" s="34"/>
      <c r="M21" s="106"/>
      <c r="O21" s="99"/>
      <c r="P21" s="100"/>
      <c r="Q21" s="100"/>
      <c r="R21" s="100"/>
      <c r="S21" s="100"/>
      <c r="T21" s="101"/>
    </row>
    <row r="22" spans="2:20" ht="14.4" customHeight="1" x14ac:dyDescent="0.3">
      <c r="I22" s="25" t="s">
        <v>76</v>
      </c>
      <c r="J22" s="22"/>
      <c r="K22" s="104"/>
      <c r="L22" s="108"/>
      <c r="M22" s="107"/>
      <c r="O22" s="61" t="s">
        <v>59</v>
      </c>
      <c r="P22" s="62"/>
      <c r="Q22" s="62"/>
      <c r="R22" s="62"/>
      <c r="S22" s="62"/>
      <c r="T22" s="63"/>
    </row>
    <row r="23" spans="2:20" ht="14.4" customHeight="1" x14ac:dyDescent="0.3">
      <c r="B23" s="3"/>
      <c r="C23" s="3"/>
      <c r="D23" s="3"/>
      <c r="E23" s="3"/>
      <c r="F23" s="3"/>
      <c r="G23" s="3"/>
      <c r="H23" s="3"/>
      <c r="I23" s="3"/>
      <c r="J23" s="3"/>
      <c r="K23" s="3"/>
      <c r="L23" s="3"/>
      <c r="M23" s="3"/>
      <c r="O23" s="64"/>
      <c r="P23" s="65"/>
      <c r="Q23" s="65"/>
      <c r="R23" s="65"/>
      <c r="S23" s="65"/>
      <c r="T23" s="66"/>
    </row>
    <row r="24" spans="2:20" ht="21" customHeight="1" x14ac:dyDescent="0.4">
      <c r="B24" s="1" t="s">
        <v>13</v>
      </c>
      <c r="O24" s="67"/>
      <c r="P24" s="68"/>
      <c r="Q24" s="68"/>
      <c r="R24" s="68"/>
      <c r="S24" s="68"/>
      <c r="T24" s="69"/>
    </row>
    <row r="25" spans="2:20" ht="14.4" customHeight="1" x14ac:dyDescent="0.3">
      <c r="B25" t="s">
        <v>105</v>
      </c>
      <c r="E25" s="58"/>
      <c r="F25" s="59"/>
      <c r="G25" s="60"/>
      <c r="I25" t="s">
        <v>18</v>
      </c>
      <c r="O25" s="61" t="s">
        <v>71</v>
      </c>
      <c r="P25" s="62"/>
      <c r="Q25" s="62"/>
      <c r="R25" s="62"/>
      <c r="S25" s="62"/>
      <c r="T25" s="63"/>
    </row>
    <row r="26" spans="2:20" ht="14.4" customHeight="1" x14ac:dyDescent="0.3">
      <c r="B26" t="s">
        <v>91</v>
      </c>
      <c r="E26" s="51"/>
      <c r="F26" s="52"/>
      <c r="G26" s="53"/>
      <c r="I26" t="s">
        <v>92</v>
      </c>
      <c r="O26" s="64"/>
      <c r="P26" s="65"/>
      <c r="Q26" s="65"/>
      <c r="R26" s="65"/>
      <c r="S26" s="65"/>
      <c r="T26" s="66"/>
    </row>
    <row r="27" spans="2:20" ht="14.4" customHeight="1" x14ac:dyDescent="0.3">
      <c r="B27" t="s">
        <v>17</v>
      </c>
      <c r="E27" s="46" t="str">
        <f>IF(E25="Yes",0.35*E16,IF(E25="No",0,"not enough information"))</f>
        <v>not enough information</v>
      </c>
      <c r="F27" s="47"/>
      <c r="G27" s="48"/>
      <c r="O27" s="64"/>
      <c r="P27" s="65"/>
      <c r="Q27" s="65"/>
      <c r="R27" s="65"/>
      <c r="S27" s="65"/>
      <c r="T27" s="66"/>
    </row>
    <row r="28" spans="2:20" ht="14.4" customHeight="1" x14ac:dyDescent="0.3">
      <c r="B28" s="3"/>
      <c r="C28" s="3"/>
      <c r="D28" s="3"/>
      <c r="E28" s="3"/>
      <c r="F28" s="3"/>
      <c r="G28" s="3"/>
      <c r="H28" s="3"/>
      <c r="I28" s="3"/>
      <c r="J28" s="3"/>
      <c r="K28" s="3"/>
      <c r="L28" s="3"/>
      <c r="M28" s="3"/>
      <c r="O28" s="64"/>
      <c r="P28" s="65"/>
      <c r="Q28" s="65"/>
      <c r="R28" s="65"/>
      <c r="S28" s="65"/>
      <c r="T28" s="66"/>
    </row>
    <row r="29" spans="2:20" ht="21" customHeight="1" x14ac:dyDescent="0.4">
      <c r="B29" s="1" t="s">
        <v>85</v>
      </c>
      <c r="O29" s="64"/>
      <c r="P29" s="65"/>
      <c r="Q29" s="65"/>
      <c r="R29" s="65"/>
      <c r="S29" s="65"/>
      <c r="T29" s="66"/>
    </row>
    <row r="30" spans="2:20" x14ac:dyDescent="0.3">
      <c r="B30" s="7" t="s">
        <v>89</v>
      </c>
      <c r="E30" s="43" t="str">
        <f>IF(E27="not enough information","not enough information",E16+E26+E27)</f>
        <v>not enough information</v>
      </c>
      <c r="F30" s="44"/>
      <c r="G30" s="45"/>
      <c r="I30" t="s">
        <v>88</v>
      </c>
      <c r="O30" s="64"/>
      <c r="P30" s="65"/>
      <c r="Q30" s="65"/>
      <c r="R30" s="65"/>
      <c r="S30" s="65"/>
      <c r="T30" s="66"/>
    </row>
    <row r="31" spans="2:20" x14ac:dyDescent="0.3">
      <c r="B31" s="3"/>
      <c r="C31" s="3"/>
      <c r="D31" s="3"/>
      <c r="E31" s="3"/>
      <c r="F31" s="3"/>
      <c r="G31" s="3"/>
      <c r="H31" s="3"/>
      <c r="I31" s="3"/>
      <c r="J31" s="3"/>
      <c r="K31" s="3"/>
      <c r="L31" s="3"/>
      <c r="M31" s="3"/>
      <c r="O31" s="64"/>
      <c r="P31" s="65"/>
      <c r="Q31" s="65"/>
      <c r="R31" s="65"/>
      <c r="S31" s="65"/>
      <c r="T31" s="66"/>
    </row>
    <row r="32" spans="2:20" ht="21" x14ac:dyDescent="0.4">
      <c r="B32" s="1" t="s">
        <v>33</v>
      </c>
      <c r="O32" s="67"/>
      <c r="P32" s="68"/>
      <c r="Q32" s="68"/>
      <c r="R32" s="68"/>
      <c r="S32" s="68"/>
      <c r="T32" s="69"/>
    </row>
    <row r="33" spans="2:20" ht="14.4" customHeight="1" x14ac:dyDescent="0.3">
      <c r="B33" t="s">
        <v>51</v>
      </c>
      <c r="E33" s="77"/>
      <c r="F33" s="78"/>
      <c r="G33" s="79"/>
      <c r="I33" t="s">
        <v>87</v>
      </c>
      <c r="O33" s="17"/>
      <c r="P33" s="17"/>
      <c r="Q33" s="17"/>
      <c r="R33" s="17"/>
      <c r="S33" s="17"/>
      <c r="T33" s="17"/>
    </row>
    <row r="34" spans="2:20" x14ac:dyDescent="0.3">
      <c r="B34" t="s">
        <v>27</v>
      </c>
      <c r="E34" s="54"/>
      <c r="F34" s="55"/>
      <c r="G34" s="56"/>
      <c r="I34" s="6"/>
      <c r="O34" s="87" t="s">
        <v>52</v>
      </c>
      <c r="P34" s="88"/>
      <c r="Q34" s="88"/>
      <c r="R34" s="88"/>
      <c r="S34" s="88"/>
      <c r="T34" s="89"/>
    </row>
    <row r="35" spans="2:20" x14ac:dyDescent="0.3">
      <c r="B35" t="s">
        <v>28</v>
      </c>
      <c r="E35" s="54"/>
      <c r="F35" s="55"/>
      <c r="G35" s="56"/>
      <c r="O35" s="87" t="s">
        <v>53</v>
      </c>
      <c r="P35" s="88"/>
      <c r="Q35" s="88"/>
      <c r="R35" s="88"/>
      <c r="S35" s="88"/>
      <c r="T35" s="89"/>
    </row>
    <row r="36" spans="2:20" x14ac:dyDescent="0.3">
      <c r="B36" t="s">
        <v>29</v>
      </c>
      <c r="E36" s="54"/>
      <c r="F36" s="55"/>
      <c r="G36" s="56"/>
      <c r="I36" t="s">
        <v>19</v>
      </c>
      <c r="J36" s="70"/>
      <c r="K36" s="71"/>
      <c r="L36" s="71"/>
      <c r="M36" s="72"/>
      <c r="O36" s="5"/>
      <c r="P36" s="5"/>
      <c r="Q36" s="5"/>
      <c r="R36" s="5"/>
      <c r="S36" s="5"/>
      <c r="T36" s="5"/>
    </row>
    <row r="37" spans="2:20" ht="14.4" customHeight="1" x14ac:dyDescent="0.3">
      <c r="B37" t="s">
        <v>30</v>
      </c>
      <c r="E37" s="54"/>
      <c r="F37" s="55"/>
      <c r="G37" s="56"/>
      <c r="I37" t="s">
        <v>19</v>
      </c>
      <c r="J37" s="70"/>
      <c r="K37" s="71"/>
      <c r="L37" s="71"/>
      <c r="M37" s="72"/>
      <c r="O37" s="61" t="s">
        <v>102</v>
      </c>
      <c r="P37" s="62"/>
      <c r="Q37" s="62"/>
      <c r="R37" s="62"/>
      <c r="S37" s="62"/>
      <c r="T37" s="63"/>
    </row>
    <row r="38" spans="2:20" ht="14.4" customHeight="1" x14ac:dyDescent="0.3">
      <c r="B38" t="s">
        <v>31</v>
      </c>
      <c r="E38" s="54"/>
      <c r="F38" s="55"/>
      <c r="G38" s="56"/>
      <c r="I38" t="s">
        <v>19</v>
      </c>
      <c r="J38" s="70"/>
      <c r="K38" s="71"/>
      <c r="L38" s="71"/>
      <c r="M38" s="72"/>
      <c r="O38" s="64"/>
      <c r="P38" s="65"/>
      <c r="Q38" s="65"/>
      <c r="R38" s="65"/>
      <c r="S38" s="65"/>
      <c r="T38" s="66"/>
    </row>
    <row r="39" spans="2:20" x14ac:dyDescent="0.3">
      <c r="B39" t="s">
        <v>32</v>
      </c>
      <c r="E39" s="46">
        <f>IF(L3="Yes",0,IF(OR(E7="3/4 (75%)",E7="Full-time (100%)"),0.031*E30,0))</f>
        <v>0</v>
      </c>
      <c r="F39" s="47"/>
      <c r="G39" s="48"/>
      <c r="I39" t="s">
        <v>101</v>
      </c>
      <c r="O39" s="67"/>
      <c r="P39" s="68"/>
      <c r="Q39" s="68"/>
      <c r="R39" s="68"/>
      <c r="S39" s="68"/>
      <c r="T39" s="69"/>
    </row>
    <row r="40" spans="2:20" ht="14.4" customHeight="1" x14ac:dyDescent="0.3">
      <c r="B40" t="s">
        <v>106</v>
      </c>
      <c r="E40" s="58"/>
      <c r="F40" s="59"/>
      <c r="G40" s="60"/>
      <c r="I40" t="s">
        <v>62</v>
      </c>
      <c r="O40" s="61" t="s">
        <v>65</v>
      </c>
      <c r="P40" s="62"/>
      <c r="Q40" s="62"/>
      <c r="R40" s="62"/>
      <c r="S40" s="62"/>
      <c r="T40" s="63"/>
    </row>
    <row r="41" spans="2:20" x14ac:dyDescent="0.3">
      <c r="B41" t="s">
        <v>34</v>
      </c>
      <c r="E41" s="46">
        <f>IF(OR(L3="Yes",E40="Waive"),0,IF(E7="Full-time (100%)",1800,IF(E7="3/4 (75%)",1350,IF(E7="1/2 (50%)",900,0))))</f>
        <v>0</v>
      </c>
      <c r="F41" s="47"/>
      <c r="G41" s="48"/>
      <c r="I41" t="s">
        <v>25</v>
      </c>
      <c r="O41" s="64"/>
      <c r="P41" s="65"/>
      <c r="Q41" s="65"/>
      <c r="R41" s="65"/>
      <c r="S41" s="65"/>
      <c r="T41" s="66"/>
    </row>
    <row r="42" spans="2:20" x14ac:dyDescent="0.3">
      <c r="B42" t="s">
        <v>35</v>
      </c>
      <c r="E42" s="46">
        <f>IF(OR(E40="Waive",L3="Yes"),0,IF(OR(E7="Full-time (100%)",E7="3/4 (75%)",E7="1/2 (50%)"),0.09*E30,0))</f>
        <v>0</v>
      </c>
      <c r="F42" s="47"/>
      <c r="G42" s="48"/>
      <c r="I42" t="s">
        <v>26</v>
      </c>
      <c r="O42" s="67"/>
      <c r="P42" s="68"/>
      <c r="Q42" s="68"/>
      <c r="R42" s="68"/>
      <c r="S42" s="68"/>
      <c r="T42" s="69"/>
    </row>
    <row r="43" spans="2:20" ht="14.4" customHeight="1" x14ac:dyDescent="0.3">
      <c r="B43" s="3"/>
      <c r="C43" s="3"/>
      <c r="D43" s="3"/>
      <c r="E43" s="3"/>
      <c r="F43" s="3"/>
      <c r="G43" s="3"/>
      <c r="H43" s="3"/>
      <c r="I43" s="3"/>
      <c r="J43" s="3"/>
      <c r="K43" s="3"/>
      <c r="L43" s="3"/>
      <c r="M43" s="3"/>
    </row>
    <row r="44" spans="2:20" ht="21" x14ac:dyDescent="0.4">
      <c r="B44" s="1" t="s">
        <v>20</v>
      </c>
    </row>
    <row r="45" spans="2:20" x14ac:dyDescent="0.3">
      <c r="B45" s="7" t="s">
        <v>14</v>
      </c>
      <c r="E45" s="43">
        <f>E16</f>
        <v>0</v>
      </c>
      <c r="F45" s="44"/>
      <c r="G45" s="45"/>
    </row>
    <row r="46" spans="2:20" x14ac:dyDescent="0.3">
      <c r="B46" s="7" t="s">
        <v>66</v>
      </c>
      <c r="E46" s="43">
        <f>E20</f>
        <v>0</v>
      </c>
      <c r="F46" s="44"/>
      <c r="G46" s="45"/>
    </row>
    <row r="47" spans="2:20" x14ac:dyDescent="0.3">
      <c r="B47" s="7" t="s">
        <v>22</v>
      </c>
      <c r="E47" s="43" t="str">
        <f>IF(E27="not enough information","not enough information",E26+E27)</f>
        <v>not enough information</v>
      </c>
      <c r="F47" s="49"/>
      <c r="G47" s="50"/>
    </row>
    <row r="48" spans="2:20" x14ac:dyDescent="0.3">
      <c r="B48" s="7" t="s">
        <v>21</v>
      </c>
      <c r="E48" s="43" t="str">
        <f>E30</f>
        <v>not enough information</v>
      </c>
      <c r="F48" s="44"/>
      <c r="G48" s="45"/>
      <c r="I48" s="86" t="s">
        <v>90</v>
      </c>
      <c r="J48" s="86"/>
      <c r="K48" s="86"/>
      <c r="L48" s="86"/>
      <c r="M48" s="86"/>
    </row>
    <row r="49" spans="2:13" x14ac:dyDescent="0.3">
      <c r="B49" s="7" t="s">
        <v>23</v>
      </c>
      <c r="E49" s="43">
        <f>E34+E35+E36+E37+E38+E39+E41+E42</f>
        <v>0</v>
      </c>
      <c r="F49" s="44"/>
      <c r="G49" s="45"/>
      <c r="I49" s="86"/>
      <c r="J49" s="86"/>
      <c r="K49" s="86"/>
      <c r="L49" s="86"/>
      <c r="M49" s="86"/>
    </row>
    <row r="50" spans="2:13" x14ac:dyDescent="0.3">
      <c r="B50" s="7" t="s">
        <v>24</v>
      </c>
      <c r="E50" s="43" t="str">
        <f>IF(E47="not enough information","not enough information",E45+E46+E26+E49)</f>
        <v>not enough information</v>
      </c>
      <c r="F50" s="44"/>
      <c r="G50" s="45"/>
      <c r="I50" s="86"/>
      <c r="J50" s="86"/>
      <c r="K50" s="86"/>
      <c r="L50" s="86"/>
      <c r="M50" s="86"/>
    </row>
  </sheetData>
  <sheetProtection algorithmName="SHA-512" hashValue="ZhaxJzBpTPFxnWDuD2R+nhyOl4E9uEsfQaN/DJlyoZKaIl1plJOBSSxIld7GCDmXYKHnZpfQSXhhCusFgs/nVA==" saltValue="6YER5OMGwP8PDRWizB0ItQ==" spinCount="100000" sheet="1" selectLockedCells="1"/>
  <mergeCells count="55">
    <mergeCell ref="I48:M50"/>
    <mergeCell ref="O7:T8"/>
    <mergeCell ref="O37:T39"/>
    <mergeCell ref="O25:T32"/>
    <mergeCell ref="O34:T34"/>
    <mergeCell ref="L7:M7"/>
    <mergeCell ref="O10:T11"/>
    <mergeCell ref="I17:M18"/>
    <mergeCell ref="O15:T21"/>
    <mergeCell ref="O22:T24"/>
    <mergeCell ref="O35:T35"/>
    <mergeCell ref="O4:T4"/>
    <mergeCell ref="L6:M6"/>
    <mergeCell ref="L3:M3"/>
    <mergeCell ref="L4:M4"/>
    <mergeCell ref="L5:M5"/>
    <mergeCell ref="E3:G3"/>
    <mergeCell ref="E4:G4"/>
    <mergeCell ref="E6:F6"/>
    <mergeCell ref="E7:F7"/>
    <mergeCell ref="E5:G5"/>
    <mergeCell ref="E33:G33"/>
    <mergeCell ref="E16:G16"/>
    <mergeCell ref="E19:G19"/>
    <mergeCell ref="E27:G27"/>
    <mergeCell ref="E25:G25"/>
    <mergeCell ref="E13:G13"/>
    <mergeCell ref="E14:G14"/>
    <mergeCell ref="E15:G15"/>
    <mergeCell ref="E10:G10"/>
    <mergeCell ref="E11:G11"/>
    <mergeCell ref="E12:G12"/>
    <mergeCell ref="E26:G26"/>
    <mergeCell ref="E38:G38"/>
    <mergeCell ref="E18:G18"/>
    <mergeCell ref="E40:G40"/>
    <mergeCell ref="O40:T42"/>
    <mergeCell ref="E41:G41"/>
    <mergeCell ref="J36:M36"/>
    <mergeCell ref="E36:G36"/>
    <mergeCell ref="E37:G37"/>
    <mergeCell ref="J37:M37"/>
    <mergeCell ref="J38:M38"/>
    <mergeCell ref="E39:G39"/>
    <mergeCell ref="E30:G30"/>
    <mergeCell ref="E20:G20"/>
    <mergeCell ref="E34:G34"/>
    <mergeCell ref="E35:G35"/>
    <mergeCell ref="E49:G49"/>
    <mergeCell ref="E50:G50"/>
    <mergeCell ref="E42:G42"/>
    <mergeCell ref="E45:G45"/>
    <mergeCell ref="E48:G48"/>
    <mergeCell ref="E47:G47"/>
    <mergeCell ref="E46:G46"/>
  </mergeCells>
  <hyperlinks>
    <hyperlink ref="O2:T3" r:id="rId1" display="After Charge Conference vote, complete the form online and " xr:uid="{B30AB17C-9832-4A5B-9ADE-DEE52265CF45}"/>
    <hyperlink ref="O4:T4" r:id="rId2" display="See Appendix a Salary &amp; Benefit Guidelines for more information." xr:uid="{53A52EB0-B047-4873-BEC2-93765FBCB730}"/>
    <hyperlink ref="O5" r:id="rId3" xr:uid="{43B4A0C6-B654-4A89-8004-0A7FA889AB4C}"/>
  </hyperlinks>
  <pageMargins left="0.7" right="0.7" top="0.75" bottom="0.75" header="0.3" footer="0.3"/>
  <pageSetup scale="72" orientation="portrait" r:id="rId4"/>
  <drawing r:id="rId5"/>
  <extLst>
    <ext xmlns:x14="http://schemas.microsoft.com/office/spreadsheetml/2009/9/main" uri="{CCE6A557-97BC-4b89-ADB6-D9C93CAAB3DF}">
      <x14:dataValidations xmlns:xm="http://schemas.microsoft.com/office/excel/2006/main" count="8">
        <x14:dataValidation type="list" allowBlank="1" showInputMessage="1" showErrorMessage="1" xr:uid="{8A2B3726-0928-46BA-B99B-9C6FA4049163}">
          <x14:formula1>
            <xm:f>Sheet2!$A$2:$A$7</xm:f>
          </x14:formula1>
          <xm:sqref>E7:F7</xm:sqref>
        </x14:dataValidation>
        <x14:dataValidation type="list" allowBlank="1" showInputMessage="1" showErrorMessage="1" xr:uid="{EDB11318-E2D6-4590-8FCF-99802D93ABBB}">
          <x14:formula1>
            <xm:f>Sheet2!$B$2:$B$4</xm:f>
          </x14:formula1>
          <xm:sqref>L5:M5</xm:sqref>
        </x14:dataValidation>
        <x14:dataValidation type="list" allowBlank="1" showInputMessage="1" showErrorMessage="1" xr:uid="{3987F8CA-ABCB-4094-89C6-88412A3117AC}">
          <x14:formula1>
            <xm:f>Sheet2!$C$2:$C$32</xm:f>
          </x14:formula1>
          <xm:sqref>L6:M6</xm:sqref>
        </x14:dataValidation>
        <x14:dataValidation type="list" allowBlank="1" showInputMessage="1" showErrorMessage="1" xr:uid="{4E2F6615-B7F5-49DC-BF38-62456C258D7D}">
          <x14:formula1>
            <xm:f>Sheet2!$F$2:$F$4</xm:f>
          </x14:formula1>
          <xm:sqref>E25:G25</xm:sqref>
        </x14:dataValidation>
        <x14:dataValidation type="list" allowBlank="1" showInputMessage="1" showErrorMessage="1" xr:uid="{3382653A-5320-4C5B-8641-FDAB0B67B2BD}">
          <x14:formula1>
            <xm:f>Sheet2!$G$2:$G$4</xm:f>
          </x14:formula1>
          <xm:sqref>E33:G33</xm:sqref>
        </x14:dataValidation>
        <x14:dataValidation type="list" allowBlank="1" showInputMessage="1" showErrorMessage="1" xr:uid="{ACF08189-1D05-4723-91DB-7195551F40AD}">
          <x14:formula1>
            <xm:f>Sheet2!$H$2:$H$4</xm:f>
          </x14:formula1>
          <xm:sqref>E40:G40</xm:sqref>
        </x14:dataValidation>
        <x14:dataValidation type="list" allowBlank="1" showInputMessage="1" showErrorMessage="1" xr:uid="{CDBB918B-673E-41A1-B7B9-79926FD6766E}">
          <x14:formula1>
            <xm:f>Sheet2!$D$2:$D$3</xm:f>
          </x14:formula1>
          <xm:sqref>L3:M3</xm:sqref>
        </x14:dataValidation>
        <x14:dataValidation type="list" allowBlank="1" showInputMessage="1" showErrorMessage="1" xr:uid="{A9CE070D-9E0E-4C54-82CA-F97A3EDBB390}">
          <x14:formula1>
            <xm:f>Sheet2!$E$2:$E$3</xm:f>
          </x14:formula1>
          <xm:sqref>L4:M4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15C7-9DA5-4556-92C0-5F2667FE233F}">
  <dimension ref="A1:H31"/>
  <sheetViews>
    <sheetView workbookViewId="0">
      <selection activeCell="H4" sqref="H4"/>
    </sheetView>
  </sheetViews>
  <sheetFormatPr defaultRowHeight="14.4" x14ac:dyDescent="0.3"/>
  <cols>
    <col min="1" max="1" width="15.5546875" customWidth="1"/>
    <col min="2" max="2" width="16.88671875" customWidth="1"/>
    <col min="3" max="3" width="15.77734375" customWidth="1"/>
  </cols>
  <sheetData>
    <row r="1" spans="1:8" x14ac:dyDescent="0.3">
      <c r="A1" t="s">
        <v>40</v>
      </c>
      <c r="B1" t="s">
        <v>42</v>
      </c>
      <c r="C1" t="s">
        <v>45</v>
      </c>
      <c r="D1" t="s">
        <v>46</v>
      </c>
      <c r="E1" t="s">
        <v>49</v>
      </c>
      <c r="F1" t="s">
        <v>50</v>
      </c>
      <c r="G1" t="s">
        <v>54</v>
      </c>
      <c r="H1" t="s">
        <v>55</v>
      </c>
    </row>
    <row r="2" spans="1:8" x14ac:dyDescent="0.3">
      <c r="A2" t="s">
        <v>36</v>
      </c>
      <c r="B2" t="s">
        <v>43</v>
      </c>
      <c r="C2">
        <v>1</v>
      </c>
      <c r="D2" t="s">
        <v>47</v>
      </c>
      <c r="E2" t="s">
        <v>47</v>
      </c>
      <c r="F2" t="s">
        <v>47</v>
      </c>
      <c r="G2" t="s">
        <v>47</v>
      </c>
      <c r="H2" t="s">
        <v>103</v>
      </c>
    </row>
    <row r="3" spans="1:8" x14ac:dyDescent="0.3">
      <c r="A3" t="s">
        <v>37</v>
      </c>
      <c r="B3" t="s">
        <v>44</v>
      </c>
      <c r="C3">
        <v>2</v>
      </c>
      <c r="D3" t="s">
        <v>48</v>
      </c>
      <c r="E3" t="s">
        <v>48</v>
      </c>
      <c r="F3" t="s">
        <v>48</v>
      </c>
      <c r="G3" t="s">
        <v>48</v>
      </c>
      <c r="H3" t="s">
        <v>104</v>
      </c>
    </row>
    <row r="4" spans="1:8" x14ac:dyDescent="0.3">
      <c r="A4" t="s">
        <v>38</v>
      </c>
      <c r="C4">
        <v>3</v>
      </c>
      <c r="G4" t="s">
        <v>93</v>
      </c>
      <c r="H4" t="s">
        <v>93</v>
      </c>
    </row>
    <row r="5" spans="1:8" x14ac:dyDescent="0.3">
      <c r="A5" t="s">
        <v>39</v>
      </c>
      <c r="C5">
        <v>4</v>
      </c>
    </row>
    <row r="6" spans="1:8" x14ac:dyDescent="0.3">
      <c r="A6" t="s">
        <v>41</v>
      </c>
      <c r="C6">
        <v>5</v>
      </c>
    </row>
    <row r="7" spans="1:8" x14ac:dyDescent="0.3">
      <c r="C7">
        <v>6</v>
      </c>
    </row>
    <row r="8" spans="1:8" x14ac:dyDescent="0.3">
      <c r="C8">
        <v>7</v>
      </c>
    </row>
    <row r="9" spans="1:8" x14ac:dyDescent="0.3">
      <c r="C9">
        <v>8</v>
      </c>
    </row>
    <row r="10" spans="1:8" x14ac:dyDescent="0.3">
      <c r="C10">
        <v>9</v>
      </c>
    </row>
    <row r="11" spans="1:8" x14ac:dyDescent="0.3">
      <c r="C11">
        <v>10</v>
      </c>
    </row>
    <row r="12" spans="1:8" x14ac:dyDescent="0.3">
      <c r="C12">
        <v>11</v>
      </c>
    </row>
    <row r="13" spans="1:8" x14ac:dyDescent="0.3">
      <c r="C13">
        <v>12</v>
      </c>
    </row>
    <row r="14" spans="1:8" x14ac:dyDescent="0.3">
      <c r="C14">
        <v>13</v>
      </c>
    </row>
    <row r="15" spans="1:8" x14ac:dyDescent="0.3">
      <c r="C15">
        <v>14</v>
      </c>
    </row>
    <row r="16" spans="1:8" x14ac:dyDescent="0.3">
      <c r="C16">
        <v>15</v>
      </c>
    </row>
    <row r="17" spans="3:3" x14ac:dyDescent="0.3">
      <c r="C17">
        <v>16</v>
      </c>
    </row>
    <row r="18" spans="3:3" x14ac:dyDescent="0.3">
      <c r="C18">
        <v>17</v>
      </c>
    </row>
    <row r="19" spans="3:3" x14ac:dyDescent="0.3">
      <c r="C19">
        <v>18</v>
      </c>
    </row>
    <row r="20" spans="3:3" x14ac:dyDescent="0.3">
      <c r="C20">
        <v>19</v>
      </c>
    </row>
    <row r="21" spans="3:3" x14ac:dyDescent="0.3">
      <c r="C21">
        <v>20</v>
      </c>
    </row>
    <row r="22" spans="3:3" x14ac:dyDescent="0.3">
      <c r="C22">
        <v>21</v>
      </c>
    </row>
    <row r="23" spans="3:3" x14ac:dyDescent="0.3">
      <c r="C23">
        <v>22</v>
      </c>
    </row>
    <row r="24" spans="3:3" x14ac:dyDescent="0.3">
      <c r="C24">
        <v>23</v>
      </c>
    </row>
    <row r="25" spans="3:3" x14ac:dyDescent="0.3">
      <c r="C25">
        <v>24</v>
      </c>
    </row>
    <row r="26" spans="3:3" x14ac:dyDescent="0.3">
      <c r="C26">
        <v>25</v>
      </c>
    </row>
    <row r="27" spans="3:3" x14ac:dyDescent="0.3">
      <c r="C27">
        <v>26</v>
      </c>
    </row>
    <row r="28" spans="3:3" x14ac:dyDescent="0.3">
      <c r="C28">
        <v>27</v>
      </c>
    </row>
    <row r="29" spans="3:3" x14ac:dyDescent="0.3">
      <c r="C29">
        <v>28</v>
      </c>
    </row>
    <row r="30" spans="3:3" x14ac:dyDescent="0.3">
      <c r="C30">
        <v>29</v>
      </c>
    </row>
    <row r="31" spans="3:3" x14ac:dyDescent="0.3">
      <c r="C31">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Gaylord</dc:creator>
  <cp:lastModifiedBy>Jennifer Gaylord</cp:lastModifiedBy>
  <cp:lastPrinted>2026-08-24T19:30:27Z</cp:lastPrinted>
  <dcterms:created xsi:type="dcterms:W3CDTF">2026-07-14T23:30:16Z</dcterms:created>
  <dcterms:modified xsi:type="dcterms:W3CDTF">2026-09-14T00:06:53Z</dcterms:modified>
</cp:coreProperties>
</file>